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1 Company profile" sheetId="2" state="visible" r:id="rId4"/>
    <sheet name="2 Income statement" sheetId="3" state="visible" r:id="rId5"/>
    <sheet name="3 Balance sheet" sheetId="4" state="visible" r:id="rId6"/>
    <sheet name="4 Cash flow" sheetId="5" state="visible" r:id="rId7"/>
    <sheet name="5 Normalisations" sheetId="6" state="visible" r:id="rId8"/>
    <sheet name="6 Audit &amp; disclosure" sheetId="7" state="visible" r:id="rId9"/>
    <sheet name="7 Valuation &amp; headcount" sheetId="8" state="visible" r:id="rId10"/>
    <sheet name="8 Checks" sheetId="9" state="visible" r:id="rId11"/>
    <sheet name="9 Documents to request" sheetId="10" state="visible" r:id="rId12"/>
    <sheet name="10 Mapping reference" sheetId="11" state="visible" r:id="rId13"/>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Net of returns, discounts and sales tax. If the client reports gross revenue with a separate deduction line, enter the net figure and note the gross on tab 6.</t>
        </r>
      </text>
    </comment>
    <comment ref="A7" authorId="0">
      <text>
        <r>
          <rPr>
            <sz val="10"/>
            <rFont val="Arial"/>
            <family val="2"/>
          </rPr>
          <t xml:space="preserve">Direct cost of delivering the revenue. POSITIVE number — the workbench subtracts it. If the client does not split cost of sales from overhead, leave this blank rather than guessing, and put everything in “Selling, general and administrative”. A guessed split produces a gross margin that is not a fact.</t>
        </r>
      </text>
    </comment>
    <comment ref="A10" authorId="0">
      <text>
        <r>
          <rPr>
            <sz val="10"/>
            <rFont val="Arial"/>
            <family val="2"/>
          </rPr>
          <t xml:space="preserve">Everything not in cost of sales — wages, rent, admin, marketing. POSITIVE. Owner compensation goes here as reported; the add-back happens on tab 5, not by editing this line.</t>
        </r>
      </text>
    </comment>
    <comment ref="A12" authorId="0">
      <text>
        <r>
          <rPr>
            <sz val="10"/>
            <rFont val="Arial"/>
            <family val="2"/>
          </rPr>
          <t xml:space="preserve">Only if the client shows D&amp;A as a separate operating line. If it is buried inside cost of sales or SG&amp;A, leave this blank and enter the figure on the cash flow tab instead — entering it in both places double-counts it.</t>
        </r>
      </text>
    </comment>
    <comment ref="A18" authorId="0">
      <text>
        <r>
          <rPr>
            <sz val="10"/>
            <rFont val="Arial"/>
            <family val="2"/>
          </rPr>
          <t xml:space="preserve">POSITIVE. Interest paid on debt, including the interest element of finance leases.</t>
        </r>
      </text>
    </comment>
    <comment ref="A22" authorId="0">
      <text>
        <r>
          <rPr>
            <sz val="10"/>
            <rFont val="Arial"/>
            <family val="2"/>
          </rPr>
          <t xml:space="preserve">POSITIVE. For an S-corp, LLC or partnership this is usually near zero because the tax is paid by the owners, not the company — that is correct, and tab 1 records why so the comparison is fair.</t>
        </r>
      </text>
    </comment>
    <comment ref="A24" authorId="0">
      <text>
        <r>
          <rPr>
            <sz val="10"/>
            <rFont val="Arial"/>
            <family val="2"/>
          </rPr>
          <t xml:space="preserve">The client’s reported bottom line. Enter it as stated even if it does not equal the components above; the Checks tab will flag the difference and that difference is worth knowing.</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A9" authorId="0">
      <text>
        <r>
          <rPr>
            <sz val="10"/>
            <rFont val="Arial"/>
            <family val="2"/>
          </rPr>
          <t xml:space="preserve">Net of any bad-debt provision. In an owner-managed business, check whether amounts owed by the owner or a related company are sitting in here — if so, note it on tab 6.</t>
        </r>
      </text>
    </comment>
    <comment ref="A10" authorId="0">
      <text>
        <r>
          <rPr>
            <sz val="10"/>
            <rFont val="Arial"/>
            <family val="2"/>
          </rPr>
          <t xml:space="preserve">At the value the client carries it. If there is an obsolescence provision, this is the net.</t>
        </r>
      </text>
    </comment>
    <comment ref="A16" authorId="0">
      <text>
        <r>
          <rPr>
            <sz val="10"/>
            <rFont val="Arial"/>
            <family val="2"/>
          </rPr>
          <t xml:space="preserve">POSITIVE number, entered as a deduction. The workbench subtracts it from gross property to get the net figure.</t>
        </r>
      </text>
    </comment>
    <comment ref="A31" authorId="0">
      <text>
        <r>
          <rPr>
            <sz val="10"/>
            <rFont val="Arial"/>
            <family val="2"/>
          </rPr>
          <t xml:space="preserve">Includes the portion of long-term debt due within twelve months, and any owner loan repayable on demand.</t>
        </r>
      </text>
    </comment>
    <comment ref="A36" authorId="0">
      <text>
        <r>
          <rPr>
            <sz val="10"/>
            <rFont val="Arial"/>
            <family val="2"/>
          </rPr>
          <t xml:space="preserve">Include shareholder or director loans here, and say so on tab 6 — whether they are really debt or really equity changes the leverage picture entirely.</t>
        </r>
      </text>
    </comment>
    <comment ref="A47" authorId="0">
      <text>
        <r>
          <rPr>
            <sz val="10"/>
            <rFont val="Arial"/>
            <family val="2"/>
          </rPr>
          <t xml:space="preserve">POSITIVE number, entered as a deduction from equity.</t>
        </r>
      </text>
    </comment>
    <comment ref="A52" authorId="0">
      <text>
        <r>
          <rPr>
            <sz val="10"/>
            <rFont val="Arial"/>
            <family val="2"/>
          </rPr>
          <t xml:space="preserve">For a private company, the actual share count. It drives per-share figures only; leave blank if it would mislead.</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A7" authorId="0">
      <text>
        <r>
          <rPr>
            <sz val="10"/>
            <rFont val="Arial"/>
            <family val="2"/>
          </rPr>
          <t xml:space="preserve">The same figure as the bottom of the income statement — it is the cash flow’s starting point.</t>
        </r>
      </text>
    </comment>
    <comment ref="A8" authorId="0">
      <text>
        <r>
          <rPr>
            <sz val="10"/>
            <rFont val="Arial"/>
            <family val="2"/>
          </rPr>
          <t xml:space="preserve">The D&amp;A add-back. This is the line the workbench uses for EBITDA, so it matters more than the income statement one. If the client has no cash flow statement, still enter D&amp;A here — take it from the depreciation schedule or the tax return.</t>
        </r>
      </text>
    </comment>
    <comment ref="A14" authorId="0">
      <text>
        <r>
          <rPr>
            <sz val="10"/>
            <rFont val="Arial"/>
            <family val="2"/>
          </rPr>
          <t xml:space="preserve">SIGNED as the statement shows it: negative when receivables grew and consumed cash.</t>
        </r>
      </text>
    </comment>
    <comment ref="A15" authorId="0">
      <text>
        <r>
          <rPr>
            <sz val="10"/>
            <rFont val="Arial"/>
            <family val="2"/>
          </rPr>
          <t xml:space="preserve">SIGNED: negative when stock grew.</t>
        </r>
      </text>
    </comment>
    <comment ref="A16" authorId="0">
      <text>
        <r>
          <rPr>
            <sz val="10"/>
            <rFont val="Arial"/>
            <family val="2"/>
          </rPr>
          <t xml:space="preserve">SIGNED: positive when the client took longer to pay suppliers.</t>
        </r>
      </text>
    </comment>
    <comment ref="A20" authorId="0">
      <text>
        <r>
          <rPr>
            <sz val="10"/>
            <rFont val="Arial"/>
            <family val="2"/>
          </rPr>
          <t xml:space="preserve">NEGATIVE — money spent on equipment, vehicles, fit-out. This is the single most useful line for a private business, because it separates profit from cash the owner can actually take.</t>
        </r>
      </text>
    </comment>
    <comment ref="A31" authorId="0">
      <text>
        <r>
          <rPr>
            <sz val="10"/>
            <rFont val="Arial"/>
            <family val="2"/>
          </rPr>
          <t xml:space="preserve">NEGATIVE. In an owner-managed company include distributions and drawings, and note on tab 5 whether they are really compensation.</t>
        </r>
      </text>
    </comment>
    <comment ref="A38" authorId="0">
      <text>
        <r>
          <rPr>
            <sz val="10"/>
            <rFont val="Arial"/>
            <family val="2"/>
          </rPr>
          <t xml:space="preserve">Must equal the cash line on the balance sheet for the same year. The Checks tab tests it.</t>
        </r>
      </text>
    </comment>
  </commentList>
</comments>
</file>

<file path=xl/sharedStrings.xml><?xml version="1.0" encoding="utf-8"?>
<sst xmlns="http://schemas.openxmlformats.org/spreadsheetml/2006/main" count="1004" uniqueCount="567">
  <si>
    <t xml:space="preserve">THE APERTURE METHOD™ · PHASE 02 QUANTIFY</t>
  </si>
  <si>
    <t xml:space="preserve">WORKED EXAMPLE — illustrative figures, not a real company</t>
  </si>
  <si>
    <t xml:space="preserve">Private company intake — goes-by template</t>
  </si>
  <si>
    <t xml:space="preserve">Fill this in from the client’s records, check the Checks tab is clean, then import tabs 2, 3 and 4 into the Aperture Analytics workbench. Every line-item label here is the exact label the workbench matches on, so nothing has to be re-mapped by hand.</t>
  </si>
  <si>
    <t xml:space="preserve">THE THREE STEPS</t>
  </si>
  <si>
    <t xml:space="preserve">1 · Collect</t>
  </si>
  <si>
    <t xml:space="preserve">Ask the client for the documents on the “9 Documents to request” tab. Three to four full financial years, same basis throughout. If the year ends change part-way, say so on tab 6 — a stub period compared against a full year is the commonest way a growth rate becomes fiction.</t>
  </si>
  <si>
    <t xml:space="preserve">2 · Transcribe</t>
  </si>
  <si>
    <t xml:space="preserve">Type the figures into tabs 2, 3 and 4 — one column per year, newest on the left. Only yellow cells are yours to fill. Leave a line blank if the client does not report it; do not enter a zero, because zero is a statement of fact and blank is an absence of one.</t>
  </si>
  <si>
    <t xml:space="preserve">3 · Check, then import</t>
  </si>
  <si>
    <t xml:space="preserve">Open the “8 Checks” tab. Every test must read OK. Then open the workbench, go to Import → Spreadsheet, drop this file in, and import each statement tab in turn — setting “Import into” to the matching statement each time.</t>
  </si>
  <si>
    <t xml:space="preserve">THE FOUR RULES THAT MATTER</t>
  </si>
  <si>
    <t xml:space="preserve">▸  One column per year, newest first</t>
  </si>
  <si>
    <t xml:space="preserve">Column C is the most recent year. Keep that order on all three statement tabs. If you prefer oldest-first, that is fine — but say so in the workbench’s “Column direction in source” box at import, or every year will be attributed to the wrong period.</t>
  </si>
  <si>
    <t xml:space="preserve">▸  One unit for the whole workbook</t>
  </si>
  <si>
    <t xml:space="preserve">Whole dollars, thousands or millions — pick one on tab 1 and never mix. Small private companies are usually best in whole dollars. Mixed units is the error that survives every review because each number looks reasonable on its own.</t>
  </si>
  <si>
    <t xml:space="preserve">▸  Costs are positive on the income statement</t>
  </si>
  <si>
    <t xml:space="preserve">Cost of sales, wages, interest and tax are typed as positive numbers. The workbench subtracts them. A cost typed as negative will be added back and the profit will be wrong by twice the amount.</t>
  </si>
  <si>
    <t xml:space="preserve">▸  The cash flow keeps its own signs</t>
  </si>
  <si>
    <t xml:space="preserve">On tab 4, type what the statement shows: money out is negative, money in is positive. Capital expenditure, debt repaid, dividends and buybacks are negative. This is the opposite convention to the income statement, and it is deliberate — it is how a cash flow statement is actually presented.</t>
  </si>
  <si>
    <t xml:space="preserve">WHAT THE COLOURS MEAN</t>
  </si>
  <si>
    <t xml:space="preserve">Yellow</t>
  </si>
  <si>
    <t xml:space="preserve">you fill this in</t>
  </si>
  <si>
    <t xml:space="preserve">Grey</t>
  </si>
  <si>
    <t xml:space="preserve">the workbench calculates it — leave blank</t>
  </si>
  <si>
    <t xml:space="preserve">Maroon band</t>
  </si>
  <si>
    <t xml:space="preserve">a section heading, not a line to fill</t>
  </si>
  <si>
    <t xml:space="preserve">A note on precision. Transcribe what the client’s statements say, not what you think they meant. Where the client’s own subtotal disagrees with the sum of its parts, enter both and let the Checks tab flag it — that disagreement is evidence, and it is far more useful than a tidied number.</t>
  </si>
  <si>
    <t xml:space="preserve">Aperture Analytics™ · www.aperturemethod.com · By Fenwick How</t>
  </si>
  <si>
    <t xml:space="preserve">Company profile</t>
  </si>
  <si>
    <t xml:space="preserve">These go into the workbench by hand, on the Setup tab. They are not optional dressing: ownership, legal form and basis of preparation decide which comparisons the report is allowed to make and how firmly it is allowed to speak.</t>
  </si>
  <si>
    <t xml:space="preserve">Field</t>
  </si>
  <si>
    <t xml:space="preserve">Your answer</t>
  </si>
  <si>
    <t xml:space="preserve">Why it is asked / how to answer</t>
  </si>
  <si>
    <t xml:space="preserve">IDENTITY</t>
  </si>
  <si>
    <t xml:space="preserve">Entity / company name</t>
  </si>
  <si>
    <t xml:space="preserve">Meridian Precision Fabrication, Inc.</t>
  </si>
  <si>
    <t xml:space="preserve">Legal name as it appears on the financial statements.</t>
  </si>
  <si>
    <t xml:space="preserve">Sector / industry</t>
  </si>
  <si>
    <t xml:space="preserve">Contract metal fabrication and machining</t>
  </si>
  <si>
    <t xml:space="preserve">Plain description, or the SIC/NAICS description if you have it.</t>
  </si>
  <si>
    <t xml:space="preserve">Ownership status</t>
  </si>
  <si>
    <t xml:space="preserve">Private — family owned</t>
  </si>
  <si>
    <t xml:space="preserve">Decides whether the report runs the private track (normalised earnings, no market data) or the public one.</t>
  </si>
  <si>
    <t xml:space="preserve">Legal form &amp; tax treatment</t>
  </si>
  <si>
    <t xml:space="preserve">S corporation</t>
  </si>
  <si>
    <t xml:space="preserve">A pass-through entity pays little or no tax at company level, so its reported net income is not comparable with a C-corp’s without saying why. The report says why.</t>
  </si>
  <si>
    <t xml:space="preserve">Basis of preparation</t>
  </si>
  <si>
    <t xml:space="preserve">Reviewed — no opinion</t>
  </si>
  <si>
    <t xml:space="preserve">Audited, reviewed, compiled or management-prepared. This sets how much weight the report is entitled to put on the numbers, and it is stated on the cover.</t>
  </si>
  <si>
    <t xml:space="preserve">Year founded</t>
  </si>
  <si>
    <t xml:space="preserve">1998</t>
  </si>
  <si>
    <t xml:space="preserve">Four digits. Drives years in operation and the lifecycle read.</t>
  </si>
  <si>
    <t xml:space="preserve">Under current ownership since</t>
  </si>
  <si>
    <t xml:space="preserve">2011</t>
  </si>
  <si>
    <t xml:space="preserve">Four digits. Where it differs from the founding year, performance before that date belongs to someone else.</t>
  </si>
  <si>
    <t xml:space="preserve">Lifecycle stage</t>
  </si>
  <si>
    <t xml:space="preserve">Derive from the data</t>
  </si>
  <si>
    <t xml:space="preserve">Leave on “Derive from the data” unless you have a reason to override it.</t>
  </si>
  <si>
    <t xml:space="preserve">REPORTING</t>
  </si>
  <si>
    <t xml:space="preserve">Fiscal year end</t>
  </si>
  <si>
    <t xml:space="preserve">31 December</t>
  </si>
  <si>
    <t xml:space="preserve">e.g. 31 December, or 30 June. If it has changed in the period covered, say so here and on tab 6.</t>
  </si>
  <si>
    <t xml:space="preserve">Reporting currency</t>
  </si>
  <si>
    <t xml:space="preserve">USD</t>
  </si>
  <si>
    <t xml:space="preserve">e.g. USD.</t>
  </si>
  <si>
    <t xml:space="preserve">Units used in this workbook</t>
  </si>
  <si>
    <t xml:space="preserve">whole units</t>
  </si>
  <si>
    <t xml:space="preserve">Pick ONE and use it on every statement tab. Whole units is usually right for a private company.</t>
  </si>
  <si>
    <t xml:space="preserve">Number of years supplied</t>
  </si>
  <si>
    <t xml:space="preserve">4</t>
  </si>
  <si>
    <t xml:space="preserve">3 or 4. Three is the minimum for a trend; four lets a one-off year be seen for what it is.</t>
  </si>
  <si>
    <t xml:space="preserve">CONTACT</t>
  </si>
  <si>
    <t xml:space="preserve">Primary contact</t>
  </si>
  <si>
    <t xml:space="preserve">Dana Reyes</t>
  </si>
  <si>
    <t xml:space="preserve">Who at the client answers questions about these numbers.</t>
  </si>
  <si>
    <t xml:space="preserve">Role / title</t>
  </si>
  <si>
    <t xml:space="preserve">Chief Financial Officer</t>
  </si>
  <si>
    <t xml:space="preserve">Email</t>
  </si>
  <si>
    <t xml:space="preserve">dreyes@meridianprecision.example</t>
  </si>
  <si>
    <t xml:space="preserve">Telephone</t>
  </si>
  <si>
    <t xml:space="preserve">+1 555 0142</t>
  </si>
  <si>
    <t xml:space="preserve">Website</t>
  </si>
  <si>
    <t xml:space="preserve">www.meridianprecision.example</t>
  </si>
  <si>
    <t xml:space="preserve">Headquarters / location</t>
  </si>
  <si>
    <t xml:space="preserve">Toledo, Ohio</t>
  </si>
  <si>
    <t xml:space="preserve">City and state or country — appears on the report cover.</t>
  </si>
  <si>
    <t xml:space="preserve">ENGAGEMENT</t>
  </si>
  <si>
    <t xml:space="preserve">Analyst</t>
  </si>
  <si>
    <t xml:space="preserve">Fenwick How</t>
  </si>
  <si>
    <t xml:space="preserve">Who prepared it.</t>
  </si>
  <si>
    <t xml:space="preserve">Engagement date</t>
  </si>
  <si>
    <t xml:space="preserve">2026-03-04</t>
  </si>
  <si>
    <t xml:space="preserve">YYYY-MM-DD.</t>
  </si>
  <si>
    <t xml:space="preserve">Engagement / client code</t>
  </si>
  <si>
    <t xml:space="preserve">APM-2026-014</t>
  </si>
  <si>
    <t xml:space="preserve">Your internal reference.</t>
  </si>
  <si>
    <t xml:space="preserve">Source documents</t>
  </si>
  <si>
    <t xml:space="preserve">FY2022–FY2025 reviewed financial statements prepared by Halloran &amp; Beck CPAs, received 27 February 2026; FY2025 trial balance and officer compensation schedule received 2 March 2026</t>
  </si>
  <si>
    <t xml:space="preserve">e.g. “FY2023–FY2025 reviewed statements, prepared by Smith &amp; Co, received 12 March 2026”. This is quoted on the report’s quality-control page.</t>
  </si>
  <si>
    <t xml:space="preserve">Income statement</t>
  </si>
  <si>
    <t xml:space="preserve">Costs are entered as POSITIVE numbers — the workbench subtracts them. Grey rows are calculated; fill them only where the client’s statement shows a subtotal, in which case the reported figure is kept and marked as reported. Hover a label for guidance.</t>
  </si>
  <si>
    <t xml:space="preserve">Line item — as the workbench names it</t>
  </si>
  <si>
    <t xml:space="preserve">FY2025</t>
  </si>
  <si>
    <t xml:space="preserve">FY2024</t>
  </si>
  <si>
    <t xml:space="preserve">FY2023</t>
  </si>
  <si>
    <t xml:space="preserve">FY2022</t>
  </si>
  <si>
    <t xml:space="preserve">Revenue / net sales</t>
  </si>
  <si>
    <t xml:space="preserve">Cost of sales</t>
  </si>
  <si>
    <t xml:space="preserve">Gross profit</t>
  </si>
  <si>
    <t xml:space="preserve">OPERATING EXPENSES</t>
  </si>
  <si>
    <t xml:space="preserve">Selling, general and administrative</t>
  </si>
  <si>
    <t xml:space="preserve">Research and development</t>
  </si>
  <si>
    <t xml:space="preserve">Depreciation and amortisation</t>
  </si>
  <si>
    <t xml:space="preserve">Restructuring charges</t>
  </si>
  <si>
    <t xml:space="preserve">Impairment charges</t>
  </si>
  <si>
    <t xml:space="preserve">Other operating expenses</t>
  </si>
  <si>
    <t xml:space="preserve">Operating income</t>
  </si>
  <si>
    <t xml:space="preserve">NON-OPERATING</t>
  </si>
  <si>
    <t xml:space="preserve">Interest expense</t>
  </si>
  <si>
    <t xml:space="preserve">Interest and investment income</t>
  </si>
  <si>
    <t xml:space="preserve">Other income (expense), net</t>
  </si>
  <si>
    <t xml:space="preserve">Income before income taxes</t>
  </si>
  <si>
    <t xml:space="preserve">Income tax expense</t>
  </si>
  <si>
    <t xml:space="preserve">Equity in earnings of affiliates</t>
  </si>
  <si>
    <t xml:space="preserve">Net income</t>
  </si>
  <si>
    <t xml:space="preserve">PER SHARE (MEMO)</t>
  </si>
  <si>
    <t xml:space="preserve">Basic earnings per share</t>
  </si>
  <si>
    <t xml:space="preserve">Diluted earnings per share</t>
  </si>
  <si>
    <t xml:space="preserve">Weighted-average shares — basic</t>
  </si>
  <si>
    <t xml:space="preserve">Weighted-average shares — diluted</t>
  </si>
  <si>
    <t xml:space="preserve">Balance sheet</t>
  </si>
  <si>
    <t xml:space="preserve">Point-in-time figures at each year end. “Less: accumulated depreciation” and “Less: treasury stock” are entered as POSITIVE numbers and deducted by the workbench. Hover a label for guidance.</t>
  </si>
  <si>
    <t xml:space="preserve">CURRENT ASSETS</t>
  </si>
  <si>
    <t xml:space="preserve">Cash and cash equivalents</t>
  </si>
  <si>
    <t xml:space="preserve">Short-term investments</t>
  </si>
  <si>
    <t xml:space="preserve">Receivables, net</t>
  </si>
  <si>
    <t xml:space="preserve">Inventories</t>
  </si>
  <si>
    <t xml:space="preserve">Prepaid expenses</t>
  </si>
  <si>
    <t xml:space="preserve">Other current assets</t>
  </si>
  <si>
    <t xml:space="preserve">Total current assets</t>
  </si>
  <si>
    <t xml:space="preserve">NON-CURRENT ASSETS</t>
  </si>
  <si>
    <t xml:space="preserve">Gross property and equipment</t>
  </si>
  <si>
    <t xml:space="preserve">Less: accumulated depreciation</t>
  </si>
  <si>
    <t xml:space="preserve">Net property and equipment</t>
  </si>
  <si>
    <t xml:space="preserve">Operating lease right-of-use assets</t>
  </si>
  <si>
    <t xml:space="preserve">Goodwill</t>
  </si>
  <si>
    <t xml:space="preserve">Other intangible assets</t>
  </si>
  <si>
    <t xml:space="preserve">Long-term investments</t>
  </si>
  <si>
    <t xml:space="preserve">Deferred income tax assets</t>
  </si>
  <si>
    <t xml:space="preserve">Other assets</t>
  </si>
  <si>
    <t xml:space="preserve">Total assets</t>
  </si>
  <si>
    <t xml:space="preserve">CURRENT LIABILITIES</t>
  </si>
  <si>
    <t xml:space="preserve">Accounts payable</t>
  </si>
  <si>
    <t xml:space="preserve">Accrued compensation</t>
  </si>
  <si>
    <t xml:space="preserve">Accrued liabilities</t>
  </si>
  <si>
    <t xml:space="preserve">Deferred revenue</t>
  </si>
  <si>
    <t xml:space="preserve">Current portion of lease liabilities</t>
  </si>
  <si>
    <t xml:space="preserve">Short-term and current portion of long-term debt</t>
  </si>
  <si>
    <t xml:space="preserve">Income taxes payable</t>
  </si>
  <si>
    <t xml:space="preserve">Other current liabilities</t>
  </si>
  <si>
    <t xml:space="preserve">Total current liabilities</t>
  </si>
  <si>
    <t xml:space="preserve">NON-CURRENT LIABILITIES</t>
  </si>
  <si>
    <t xml:space="preserve">Long-term debt</t>
  </si>
  <si>
    <t xml:space="preserve">Long-term lease liabilities</t>
  </si>
  <si>
    <t xml:space="preserve">Deferred income tax liabilities</t>
  </si>
  <si>
    <t xml:space="preserve">Other long-term liabilities</t>
  </si>
  <si>
    <t xml:space="preserve">Total liabilities</t>
  </si>
  <si>
    <t xml:space="preserve">SHAREHOLDERS' EQUITY</t>
  </si>
  <si>
    <t xml:space="preserve">Preferred stock</t>
  </si>
  <si>
    <t xml:space="preserve">Common stock</t>
  </si>
  <si>
    <t xml:space="preserve">Additional paid-in capital</t>
  </si>
  <si>
    <t xml:space="preserve">Retained earnings</t>
  </si>
  <si>
    <t xml:space="preserve">Accumulated other comprehensive income (loss)</t>
  </si>
  <si>
    <t xml:space="preserve">Less: treasury stock</t>
  </si>
  <si>
    <t xml:space="preserve">Non-controlling interests</t>
  </si>
  <si>
    <t xml:space="preserve">Total shareholders' equity</t>
  </si>
  <si>
    <t xml:space="preserve">Total liabilities and shareholders' equity</t>
  </si>
  <si>
    <t xml:space="preserve">SHARE DATA (MEMO)</t>
  </si>
  <si>
    <t xml:space="preserve">Common shares outstanding</t>
  </si>
  <si>
    <t xml:space="preserve">Dividends declared per share</t>
  </si>
  <si>
    <t xml:space="preserve">Cash flow statement</t>
  </si>
  <si>
    <t xml:space="preserve">Signs are as the statement presents them — money out is NEGATIVE. Capital expenditure, debt repaid, buybacks and dividends are all negative. If the client has no cash flow statement, still complete depreciation, capital expenditure and dividends: those three carry most of the analytical weight.</t>
  </si>
  <si>
    <t xml:space="preserve">OPERATING ACTIVITIES</t>
  </si>
  <si>
    <t xml:space="preserve">Stock-based compensation</t>
  </si>
  <si>
    <t xml:space="preserve">Deferred income taxes</t>
  </si>
  <si>
    <t xml:space="preserve">Other non-cash items</t>
  </si>
  <si>
    <t xml:space="preserve">Change in receivables</t>
  </si>
  <si>
    <t xml:space="preserve">Change in inventories</t>
  </si>
  <si>
    <t xml:space="preserve">Change in accounts payable</t>
  </si>
  <si>
    <t xml:space="preserve">Change in other working capital</t>
  </si>
  <si>
    <t xml:space="preserve">Net cash from operating activities</t>
  </si>
  <si>
    <t xml:space="preserve">INVESTING ACTIVITIES</t>
  </si>
  <si>
    <t xml:space="preserve">Capital expenditure</t>
  </si>
  <si>
    <t xml:space="preserve">Acquisitions, net of cash acquired</t>
  </si>
  <si>
    <t xml:space="preserve">Purchases of investments</t>
  </si>
  <si>
    <t xml:space="preserve">Sales and maturities of investments</t>
  </si>
  <si>
    <t xml:space="preserve">Other investing activities</t>
  </si>
  <si>
    <t xml:space="preserve">Net cash from investing activities</t>
  </si>
  <si>
    <t xml:space="preserve">FINANCING ACTIVITIES</t>
  </si>
  <si>
    <t xml:space="preserve">Proceeds from borrowings</t>
  </si>
  <si>
    <t xml:space="preserve">Repayments of debt</t>
  </si>
  <si>
    <t xml:space="preserve">Repurchases of common stock</t>
  </si>
  <si>
    <t xml:space="preserve">Issuance of common stock</t>
  </si>
  <si>
    <t xml:space="preserve">Dividends paid</t>
  </si>
  <si>
    <t xml:space="preserve">Other financing activities</t>
  </si>
  <si>
    <t xml:space="preserve">Net cash from financing activities</t>
  </si>
  <si>
    <t xml:space="preserve">RECONCILIATION</t>
  </si>
  <si>
    <t xml:space="preserve">Effect of exchange rate changes</t>
  </si>
  <si>
    <t xml:space="preserve">Net change in cash</t>
  </si>
  <si>
    <t xml:space="preserve">Cash at beginning of period</t>
  </si>
  <si>
    <t xml:space="preserve">Cash at end of period</t>
  </si>
  <si>
    <t xml:space="preserve">Normalisations — the add-back schedule</t>
  </si>
  <si>
    <t xml:space="preserve">A privately held income statement is prepared to minimise tax, not to present performance. This tab records what would not exist under different ownership. It is the part of the file diligence attacks first, and what it attacks is the Evidence column.</t>
  </si>
  <si>
    <t xml:space="preserve">Normalisation</t>
  </si>
  <si>
    <t xml:space="preserve">Category (workbench list)</t>
  </si>
  <si>
    <t xml:space="preserve">Evidence</t>
  </si>
  <si>
    <t xml:space="preserve">How it was established — the document, benchmark or calculation this rests on</t>
  </si>
  <si>
    <t xml:space="preserve">Owner compensation above market rate</t>
  </si>
  <si>
    <t xml:space="preserve">Owner compensation above market</t>
  </si>
  <si>
    <t xml:space="preserve">Documented</t>
  </si>
  <si>
    <t xml:space="preserve">Owner W-2 of $395k against a $210k market rate for a general manager in this sector and region — Economic Research Institute, Toledo OH, February 2026.</t>
  </si>
  <si>
    <t xml:space="preserve">Owner base compensation — replaceable by a hired manager</t>
  </si>
  <si>
    <t xml:space="preserve">Owner base compensation (SDE only)</t>
  </si>
  <si>
    <t xml:space="preserve">The market rate itself, per the same study. Included in SDE, excluded from Adjusted EBITDA.</t>
  </si>
  <si>
    <t xml:space="preserve">Related-party rent above market</t>
  </si>
  <si>
    <t xml:space="preserve">Related-party rent or charges above market</t>
  </si>
  <si>
    <t xml:space="preserve">Building leased from a partnership owned by the family at $18.00/sq ft against $14.00/sq ft for comparable Toledo industrial space — CBRE Q3 2025 market report.</t>
  </si>
  <si>
    <t xml:space="preserve">Personal expenses run through the business</t>
  </si>
  <si>
    <t xml:space="preserve">Estimated</t>
  </si>
  <si>
    <t xml:space="preserve">Two vehicles and a country club membership identified in the FY2025 general ledger; prior years estimated on the same accounts.</t>
  </si>
  <si>
    <t xml:space="preserve">Non-working family on payroll</t>
  </si>
  <si>
    <t xml:space="preserve">Payroll register — one family member on payroll from FY2023 with no assigned duties.</t>
  </si>
  <si>
    <t xml:space="preserve">Non-recurring legal and professional fees</t>
  </si>
  <si>
    <t xml:space="preserve">Non-recurring / one-off items</t>
  </si>
  <si>
    <t xml:space="preserve">FY2024 commercial dispute settled; invoices from Kessler LLP total $68,000, none after March 2024.</t>
  </si>
  <si>
    <t xml:space="preserve">Total add-backs — Adjusted EBITDA basis (excludes owner base pay)</t>
  </si>
  <si>
    <t xml:space="preserve">Total add-backs — SDE basis (includes owner base pay)</t>
  </si>
  <si>
    <t xml:space="preserve">THE DISCIPLINE</t>
  </si>
  <si>
    <t xml:space="preserve">▸  Every add-back is a claim that a cost would not exist under different ownership. State the amount, the reason, and how well it is evidenced.</t>
  </si>
  <si>
    <t xml:space="preserve">▸  An add-back marked “Asserted by management” is a hypothesis. One marked “Documented” is a fact. The report grades them differently and says so, because a buyer’s adviser will.</t>
  </si>
  <si>
    <t xml:space="preserve">▸  Adjusted EBITDA excludes the owner’s base pay — it assumes a hired manager is paid to do the job. SDE includes it — it assumes an owner-operator works in the business. They answer different questions and are not interchangeable; use SDE for owner-operator businesses under roughly $1m of earnings, Adjusted EBITDA above that.</t>
  </si>
  <si>
    <t xml:space="preserve">▸  Enter these in the workbench on the Normalisation tab. There is no spreadsheet import for add-backs — that is deliberate, because each one has to be argued for individually.</t>
  </si>
  <si>
    <t xml:space="preserve">Audit, disclosure and narrative intake</t>
  </si>
  <si>
    <t xml:space="preserve">The workbench carries these onto the executive summary and the quality-control page. Where a private company has no audit, that is itself the finding — record it rather than leaving it blank.</t>
  </si>
  <si>
    <t xml:space="preserve">THE BUSINESS</t>
  </si>
  <si>
    <t xml:space="preserve">What the business does, and how it earns</t>
  </si>
  <si>
    <t xml:space="preserve">Precision sheet-metal fabrication and CNC machining for industrial equipment OEMs. Revenue is earned on purchase orders released against annual supply agreements, invoiced on shipment.</t>
  </si>
  <si>
    <t xml:space="preserve">Two or three sentences. What is sold, to whom, and what the customer is actually paying for.</t>
  </si>
  <si>
    <t xml:space="preserve">Reportable segments / divisions</t>
  </si>
  <si>
    <t xml:space="preserve">No formal segments. Management reviews fabrication and machining separately for capacity planning but not for reporting.</t>
  </si>
  <si>
    <t xml:space="preserve">How management itself splits the business. If there is no formal split, say how the owner thinks about it.</t>
  </si>
  <si>
    <t xml:space="preserve">Principal revenue streams</t>
  </si>
  <si>
    <t xml:space="preserve">Repeat production orders under annual agreements (roughly four fifths of revenue); prototype and short-run work the balance.</t>
  </si>
  <si>
    <t xml:space="preserve">Recurring versus one-off, contracted versus repeat. This drives how much of the revenue base can be relied on.</t>
  </si>
  <si>
    <t xml:space="preserve">Geographies</t>
  </si>
  <si>
    <t xml:space="preserve">Ohio, Michigan and Indiana. No export sales.</t>
  </si>
  <si>
    <t xml:space="preserve">Where revenue comes from and where the operations sit.</t>
  </si>
  <si>
    <t xml:space="preserve">Principal risks worth carrying forward</t>
  </si>
  <si>
    <t xml:space="preserve">Customer concentration — the largest three customers are more than half of revenue. Key-person dependence on the owner for pricing and estimating. The Toledo lease expires in 2028 with no renewal option.</t>
  </si>
  <si>
    <t xml:space="preserve">Customer concentration, key-person dependence, lease or licence expiry, supplier concentration, regulatory exposure. Name them; the report carries them into the findings.</t>
  </si>
  <si>
    <t xml:space="preserve">ASSURANCE</t>
  </si>
  <si>
    <t xml:space="preserve">Auditor / accountant</t>
  </si>
  <si>
    <t xml:space="preserve">Halloran &amp; Beck CPAs</t>
  </si>
  <si>
    <t xml:space="preserve">Firm name. If the statements are management-prepared, say so.</t>
  </si>
  <si>
    <t xml:space="preserve">Engaged since</t>
  </si>
  <si>
    <t xml:space="preserve">2014</t>
  </si>
  <si>
    <t xml:space="preserve">A firm that has been in place for twenty years and one appointed last year are different facts.</t>
  </si>
  <si>
    <t xml:space="preserve">Auditor location</t>
  </si>
  <si>
    <t xml:space="preserve">City and state.</t>
  </si>
  <si>
    <t xml:space="preserve">Opinion type</t>
  </si>
  <si>
    <t xml:space="preserve">Review — limited assurance, no opinion</t>
  </si>
  <si>
    <t xml:space="preserve">For most private companies this is “Compilation” or “Not audited”. That is not a criticism — it is a limit on what the numbers can be asked to prove, and the report states it.</t>
  </si>
  <si>
    <t xml:space="preserve">Internal control over financial reporting</t>
  </si>
  <si>
    <t xml:space="preserve">Not required (private / non-accelerated filer)</t>
  </si>
  <si>
    <t xml:space="preserve">Going concern</t>
  </si>
  <si>
    <t xml:space="preserve">No doubt raised</t>
  </si>
  <si>
    <t xml:space="preserve">If doubt was raised, nothing else in the analysis matters until it is understood.</t>
  </si>
  <si>
    <t xml:space="preserve">Critical audit matters / concerns raised</t>
  </si>
  <si>
    <t xml:space="preserve">Reviewing accountant noted in the FY2025 management letter that inventory is counted annually rather than cycle-counted.</t>
  </si>
  <si>
    <t xml:space="preserve">Anything the accountant flagged — verbally counts, if you record who said it and when.</t>
  </si>
  <si>
    <t xml:space="preserve">Departure from the standard report</t>
  </si>
  <si>
    <t xml:space="preserve">Not applicable — not audited</t>
  </si>
  <si>
    <t xml:space="preserve">If it departs — in what respect</t>
  </si>
  <si>
    <t xml:space="preserve">Restatement or correction</t>
  </si>
  <si>
    <t xml:space="preserve">None</t>
  </si>
  <si>
    <t xml:space="preserve">A restated prior year makes a growth rate meaningless unless the comparative was restated too. Check which figures you have been given.</t>
  </si>
  <si>
    <t xml:space="preserve">Subsequent events worth noting</t>
  </si>
  <si>
    <t xml:space="preserve">In January 2026 the second-largest customer indicated it will dual-source from 2027. Not reflected in these statements.</t>
  </si>
  <si>
    <t xml:space="preserve">Anything after the last year end that changes the picture: a lost customer, a refinancing, an offer, a departure.</t>
  </si>
  <si>
    <t xml:space="preserve">COMPARABILITY — READ THIS BEFORE YOU RELY ON A TREND</t>
  </si>
  <si>
    <t xml:space="preserve">Did the fiscal year end change in the period?</t>
  </si>
  <si>
    <t xml:space="preserve">No</t>
  </si>
  <si>
    <t xml:space="preserve">If yes, one column is a stub period. Note it here; comparing a nine-month period with a twelve-month one manufactures a decline.</t>
  </si>
  <si>
    <t xml:space="preserve">Did the accounting basis change?</t>
  </si>
  <si>
    <t xml:space="preserve">Cash to accrual, or tax-basis to GAAP, moves profit between years without anything happening in the business.</t>
  </si>
  <si>
    <t xml:space="preserve">Any acquisition, disposal or restructure in the period?</t>
  </si>
  <si>
    <t xml:space="preserve">Say which year, so like-for-like growth can be separated from bought growth.</t>
  </si>
  <si>
    <t xml:space="preserve">Note</t>
  </si>
  <si>
    <t xml:space="preserve">Explain any “Yes” above.</t>
  </si>
  <si>
    <t xml:space="preserve">Headcount, share data and valuation inputs</t>
  </si>
  <si>
    <t xml:space="preserve">Optional but high-value. Headcount drives revenue and profit per employee; the multiple range drives the indicative valuation. A multiple without a stated source is an opinion wearing a number’s clothes.</t>
  </si>
  <si>
    <t xml:space="preserve">Measure</t>
  </si>
  <si>
    <t xml:space="preserve">Employees (headcount, full-time equivalent)</t>
  </si>
  <si>
    <t xml:space="preserve">At each year end, or average for the year — be consistent and say which. Drives revenue and operating profit per employee.</t>
  </si>
  <si>
    <t xml:space="preserve">Only if a share count is meaningful for this entity.</t>
  </si>
  <si>
    <t xml:space="preserve">VALUATION INPUTS</t>
  </si>
  <si>
    <t xml:space="preserve">Earnings basis for the multiple</t>
  </si>
  <si>
    <t xml:space="preserve">Adjusted EBITDA</t>
  </si>
  <si>
    <t xml:space="preserve">Must match how the comparables were quoted. An SDE multiple applied to Adjusted EBITDA overstates value by roughly the owner’s salary times the multiple.</t>
  </si>
  <si>
    <t xml:space="preserve">Low multiple</t>
  </si>
  <si>
    <t xml:space="preserve">3.5</t>
  </si>
  <si>
    <t xml:space="preserve">Base multiple</t>
  </si>
  <si>
    <t xml:space="preserve">4.25</t>
  </si>
  <si>
    <t xml:space="preserve">High multiple</t>
  </si>
  <si>
    <t xml:space="preserve">5.0</t>
  </si>
  <si>
    <t xml:space="preserve">Source of the multiple range</t>
  </si>
  <si>
    <t xml:space="preserve">DealStats Q4 2025, NAICS 332312 fabricated structural metal, transactions with revenue $5m–$15m, n=41; median 4.2x adjusted EBITDA</t>
  </si>
  <si>
    <t xml:space="preserve">Required. Name the transaction data, broker survey or industry study, with its date. “Market practice” is not a source.</t>
  </si>
  <si>
    <t xml:space="preserve">Asking or offered price</t>
  </si>
  <si>
    <t xml:space="preserve">None — no transaction contemplated</t>
  </si>
  <si>
    <t xml:space="preserve">If there is one on the table. Say whether it is enterprise or equity value.</t>
  </si>
  <si>
    <t xml:space="preserve">Valuation commentary</t>
  </si>
  <si>
    <t xml:space="preserve">Range assumes the customer concentration is disclosed and priced. A buyer told about the 2027 dual-sourcing signal would discount the base multiple.</t>
  </si>
  <si>
    <t xml:space="preserve">What the range does and does not account for.</t>
  </si>
  <si>
    <t xml:space="preserve">Checks — run these before you import</t>
  </si>
  <si>
    <t xml:space="preserve">Every test must read OK or “not stated”. A test that reads OUT BY is not a formatting nuisance: it means the figures as transcribed do not describe a coherent set of accounts, and importing them would carry the error into the report. Tolerance is one unit, for rounding.</t>
  </si>
  <si>
    <t xml:space="preserve">Test</t>
  </si>
  <si>
    <t xml:space="preserve">What it means if this fails</t>
  </si>
  <si>
    <t xml:space="preserve">DOES EACH STATED SUBTOTAL EQUAL THE LINES ABOVE IT</t>
  </si>
  <si>
    <t xml:space="preserve">Total current assets  ·  balance sheet</t>
  </si>
  <si>
    <t xml:space="preserve">A current asset line is missing or mis-typed. This distorts every liquidity ratio.</t>
  </si>
  <si>
    <t xml:space="preserve">Net property and equipment  ·  balance sheet</t>
  </si>
  <si>
    <t xml:space="preserve">Net property does not equal gross less accumulated depreciation. Check the accumulated depreciation is entered as a positive number.</t>
  </si>
  <si>
    <t xml:space="preserve">Total assets  ·  balance sheet</t>
  </si>
  <si>
    <t xml:space="preserve">The client’s stated total assets is not the sum of the assets listed. Either a line is missing from the transcription or the client’s own statement does not add up — find out which.</t>
  </si>
  <si>
    <t xml:space="preserve">Total current liabilities  ·  balance sheet</t>
  </si>
  <si>
    <t xml:space="preserve">A current liability is missing. Current ratio and working capital both depend on it.</t>
  </si>
  <si>
    <t xml:space="preserve">Total liabilities  ·  balance sheet</t>
  </si>
  <si>
    <t xml:space="preserve">Long-term liabilities do not reconcile — check for a line reported below the subtotal.</t>
  </si>
  <si>
    <t xml:space="preserve">Total shareholders' equity  ·  balance sheet</t>
  </si>
  <si>
    <t xml:space="preserve">Equity components do not sum to the stated total. Look for an item you have not transcribed.</t>
  </si>
  <si>
    <t xml:space="preserve">Total liabilities and shareholders' equity  ·  balance sheet</t>
  </si>
  <si>
    <t xml:space="preserve">The stated total does not equal liabilities plus equity as transcribed.</t>
  </si>
  <si>
    <t xml:space="preserve">Gross profit  ·  income statement</t>
  </si>
  <si>
    <t xml:space="preserve">Gross profit does not equal revenue less cost of sales. Usually cost of sales was entered as a negative — it should be positive.</t>
  </si>
  <si>
    <t xml:space="preserve">Operating income  ·  income statement</t>
  </si>
  <si>
    <t xml:space="preserve">Operating income does not equal gross profit less the operating expenses listed. An expense may be missing, or entered negative.</t>
  </si>
  <si>
    <t xml:space="preserve">Income before income taxes  ·  income statement</t>
  </si>
  <si>
    <t xml:space="preserve">Pre-tax income does not reconcile to operating income and the non-operating items.</t>
  </si>
  <si>
    <t xml:space="preserve">Net income  ·  income statement</t>
  </si>
  <si>
    <t xml:space="preserve">Net income does not equal pre-tax income less tax. Check tax is entered positive.</t>
  </si>
  <si>
    <t xml:space="preserve">Net cash from operating activities  ·  cash flow</t>
  </si>
  <si>
    <t xml:space="preserve">Operating cash flow does not equal net income plus the adjustments listed. Working capital movements are the usual culprit — they keep the sign the statement shows.</t>
  </si>
  <si>
    <t xml:space="preserve">Net cash from investing activities  ·  cash flow</t>
  </si>
  <si>
    <t xml:space="preserve">Investing cash flow does not equal the investing lines. Capital expenditure should be negative.</t>
  </si>
  <si>
    <t xml:space="preserve">Net cash from financing activities  ·  cash flow</t>
  </si>
  <si>
    <t xml:space="preserve">Financing cash flow does not equal the financing lines. Repayments, buybacks and dividends should all be negative.</t>
  </si>
  <si>
    <t xml:space="preserve">Net change in cash  ·  cash flow</t>
  </si>
  <si>
    <t xml:space="preserve">The net movement in cash does not equal the three activity totals plus FX.</t>
  </si>
  <si>
    <t xml:space="preserve">Cash at end of period  ·  cash flow</t>
  </si>
  <si>
    <t xml:space="preserve">Closing cash does not equal opening cash plus the movement.</t>
  </si>
  <si>
    <t xml:space="preserve">DOES THE WHOLE THING HANG TOGETHER</t>
  </si>
  <si>
    <t xml:space="preserve">Balance sheet balances — assets = liabilities + equity</t>
  </si>
  <si>
    <t xml:space="preserve">The single most important test on this page. If it fails, do not import — find the missing line first.</t>
  </si>
  <si>
    <t xml:space="preserve">Closing cash on the cash flow = cash on the balance sheet</t>
  </si>
  <si>
    <t xml:space="preserve">The two statements are describing different amounts of money. Usually short-term investments have been included in one and not the other.</t>
  </si>
  <si>
    <t xml:space="preserve">Net income is the same on both statements</t>
  </si>
  <si>
    <t xml:space="preserve">The cash flow statement starts from the income statement’s bottom line. If they differ, one has been taken from a different version of the accounts.</t>
  </si>
  <si>
    <t xml:space="preserve">Opening cash this year = closing cash last year</t>
  </si>
  <si>
    <t xml:space="preserve">no prior year</t>
  </si>
  <si>
    <t xml:space="preserve">A gap here means a year is missing, or the columns are not in the order you think they are. Check the year headings run newest on the left.</t>
  </si>
  <si>
    <t xml:space="preserve">Retained earnings roll forward — opening + profit − dividends</t>
  </si>
  <si>
    <t xml:space="preserve">In an owner-managed company this is where undocumented distributions show up. A gap is not necessarily an error — but it is always worth an explanation, and diligence will ask for one.</t>
  </si>
  <si>
    <t xml:space="preserve">ARE THE SIGNS THE RIGHT WAY ROUND</t>
  </si>
  <si>
    <t xml:space="preserve">Revenue is positive</t>
  </si>
  <si>
    <t xml:space="preserve">A negative revenue is a transcription error.</t>
  </si>
  <si>
    <t xml:space="preserve">Cost of sales is positive</t>
  </si>
  <si>
    <t xml:space="preserve">Costs are entered as positive numbers on the income statement — the workbench subtracts them. Entered negative, profit is overstated by twice the amount.</t>
  </si>
  <si>
    <t xml:space="preserve">Selling, general and administrative is positive</t>
  </si>
  <si>
    <t xml:space="preserve">As above.</t>
  </si>
  <si>
    <t xml:space="preserve">Interest expense is positive</t>
  </si>
  <si>
    <t xml:space="preserve">Income tax expense is positive</t>
  </si>
  <si>
    <t xml:space="preserve">As above. Near-zero is normal and correct for a pass-through entity — record the legal form on tab 1 so the report explains it.</t>
  </si>
  <si>
    <t xml:space="preserve">Accumulated depreciation is positive</t>
  </si>
  <si>
    <t xml:space="preserve">Entered as a positive deduction.</t>
  </si>
  <si>
    <t xml:space="preserve">Capital expenditure is negative</t>
  </si>
  <si>
    <t xml:space="preserve">On the cash flow, money out is negative.</t>
  </si>
  <si>
    <t xml:space="preserve">Dividends and distributions are negative</t>
  </si>
  <si>
    <t xml:space="preserve">Money out is negative.</t>
  </si>
  <si>
    <t xml:space="preserve">Debt repaid is negative</t>
  </si>
  <si>
    <t xml:space="preserve">IS THERE ENOUGH TO ANALYSE</t>
  </si>
  <si>
    <t xml:space="preserve">Revenue is present</t>
  </si>
  <si>
    <t xml:space="preserve">Without this there is no analysis to do.</t>
  </si>
  <si>
    <t xml:space="preserve">Net income is present</t>
  </si>
  <si>
    <t xml:space="preserve">Total assets is present</t>
  </si>
  <si>
    <t xml:space="preserve">Missing is not fatal, but the report will show gaps where this figure feeds a ratio.</t>
  </si>
  <si>
    <t xml:space="preserve">Total equity is present</t>
  </si>
  <si>
    <t xml:space="preserve">Cash is present</t>
  </si>
  <si>
    <t xml:space="preserve">Depreciation and amortisation (cash flow) is present</t>
  </si>
  <si>
    <t xml:space="preserve">Operating cash flow is present</t>
  </si>
  <si>
    <t xml:space="preserve">Capital expenditure is present</t>
  </si>
  <si>
    <t xml:space="preserve">What to ask the client for</t>
  </si>
  <si>
    <t xml:space="preserve">Send this list. Ask for everything at once — a second and third request costs you credibility and costs them patience. Mark what arrived, so the report’s source note is accurate rather than aspirational.</t>
  </si>
  <si>
    <t xml:space="preserve">Document</t>
  </si>
  <si>
    <t xml:space="preserve">Received?</t>
  </si>
  <si>
    <t xml:space="preserve">Why it is needed / what it unlocks</t>
  </si>
  <si>
    <t xml:space="preserve">ESSENTIAL — THERE IS NO ANALYSIS WITHOUT THESE</t>
  </si>
  <si>
    <t xml:space="preserve">Financial statements, last 3–4 full years</t>
  </si>
  <si>
    <t xml:space="preserve">Yes</t>
  </si>
  <si>
    <t xml:space="preserve">The spine of everything. Ask for the accountant’s full set, not a summary page.</t>
  </si>
  <si>
    <t xml:space="preserve">Most recent year-to-date management accounts</t>
  </si>
  <si>
    <t xml:space="preserve">Shows whether the last full year still describes the business, and dates the analysis honestly.</t>
  </si>
  <si>
    <t xml:space="preserve">Business tax returns, same years</t>
  </si>
  <si>
    <t xml:space="preserve">The independent check on the statements. Where they disagree with the accounts, the difference is usually the most interesting thing in the file.</t>
  </si>
  <si>
    <t xml:space="preserve">Trial balance or general ledger detail, most recent year</t>
  </si>
  <si>
    <t xml:space="preserve">Where owner add-backs are actually found. A summarised P&amp;L will not show them.</t>
  </si>
  <si>
    <t xml:space="preserve">NORMALISATION — WHAT TURNS REPORTED PROFIT INTO REAL PROFIT</t>
  </si>
  <si>
    <t xml:space="preserve">Owner and family compensation detail, by person and year</t>
  </si>
  <si>
    <t xml:space="preserve">W-2s, payroll summary or the officer compensation line of the tax return. The single largest add-back in most owner-managed businesses.</t>
  </si>
  <si>
    <t xml:space="preserve">Related-party leases and agreements</t>
  </si>
  <si>
    <t xml:space="preserve">Property rented from the owner, vehicles, management charges. Above- or below-market either way distorts profit.</t>
  </si>
  <si>
    <t xml:space="preserve">Schedule of one-off items</t>
  </si>
  <si>
    <t xml:space="preserve">Legal settlements, moves, start-up costs of a new site, insurance recoveries.</t>
  </si>
  <si>
    <t xml:space="preserve">Depreciation schedule / fixed asset register</t>
  </si>
  <si>
    <t xml:space="preserve">Gives D&amp;A and capital expenditure where there is no cash flow statement, and shows the age of the asset base.</t>
  </si>
  <si>
    <t xml:space="preserve">QUALITY OF EARNINGS — WHAT A BUYER OR LENDER WILL TEST</t>
  </si>
  <si>
    <t xml:space="preserve">Revenue by customer, last 2 years</t>
  </si>
  <si>
    <t xml:space="preserve">Customer concentration is the risk most often understated by an owner and most often fatal to a valuation.</t>
  </si>
  <si>
    <t xml:space="preserve">Revenue by product, service or location</t>
  </si>
  <si>
    <t xml:space="preserve">Where profit actually comes from. Rarely where management believes it comes from.</t>
  </si>
  <si>
    <t xml:space="preserve">Aged receivables and aged payables</t>
  </si>
  <si>
    <t xml:space="preserve">Real collection and payment behaviour, as against the policy.</t>
  </si>
  <si>
    <t xml:space="preserve">Inventory listing with ageing, if inventory is material</t>
  </si>
  <si>
    <t xml:space="preserve">Slow-moving stock carried at cost is unrecognised loss.</t>
  </si>
  <si>
    <t xml:space="preserve">Backlog, pipeline or contracted revenue</t>
  </si>
  <si>
    <t xml:space="preserve">What is already sold but not yet earned.</t>
  </si>
  <si>
    <t xml:space="preserve">STRUCTURE AND OBLIGATIONS</t>
  </si>
  <si>
    <t xml:space="preserve">Debt schedule — lender, balance, rate, maturity, covenants</t>
  </si>
  <si>
    <t xml:space="preserve">Covenants decide what the business is free to do. A covenant breach outranks every opportunity in the report.</t>
  </si>
  <si>
    <t xml:space="preserve">Lease agreements — property and equipment</t>
  </si>
  <si>
    <t xml:space="preserve">Term, rent, renewal, and who the landlord is.</t>
  </si>
  <si>
    <t xml:space="preserve">Cap table / ownership schedule</t>
  </si>
  <si>
    <t xml:space="preserve">Who owns it, and who has to agree to anything.</t>
  </si>
  <si>
    <t xml:space="preserve">Headcount by function, with hires and leavers</t>
  </si>
  <si>
    <t xml:space="preserve">Turns revenue into productivity, and identifies key-person risk.</t>
  </si>
  <si>
    <t xml:space="preserve">Insurance schedule and any open litigation</t>
  </si>
  <si>
    <t xml:space="preserve">Contingent liabilities that never reach the balance sheet.</t>
  </si>
  <si>
    <t xml:space="preserve">Mapping reference — every line the workbench understands</t>
  </si>
  <si>
    <t xml:space="preserve">The complete canonical list. “Calculated” rows are worked out by the workbench from the lines above them; fill one only where the client’s statement states it, in which case the reported figure is kept and flagged as reported. The alternative wordings are what the importer also recognises, so a client statement that uses different words will still map itself.</t>
  </si>
  <si>
    <t xml:space="preserve">Statement</t>
  </si>
  <si>
    <t xml:space="preserve">Canonical label (use this wording)</t>
  </si>
  <si>
    <t xml:space="preserve">Entered as</t>
  </si>
  <si>
    <t xml:space="preserve">Calculated?</t>
  </si>
  <si>
    <t xml:space="preserve">Also recognised / how it is derived</t>
  </si>
  <si>
    <t xml:space="preserve">as presented</t>
  </si>
  <si>
    <t xml:space="preserve">you enter it</t>
  </si>
  <si>
    <t xml:space="preserve">net sales; revenue; revenues; total revenue; total revenues; sales</t>
  </si>
  <si>
    <t xml:space="preserve">positive</t>
  </si>
  <si>
    <t xml:space="preserve">cost of sales; cost of goods sold; cogs; cost of revenue; cost of products sold</t>
  </si>
  <si>
    <t xml:space="preserve">calculated</t>
  </si>
  <si>
    <t xml:space="preserve">Calculated as:  Revenue / net sales less Cost of sales</t>
  </si>
  <si>
    <t xml:space="preserve">Income statement — Operating Expenses</t>
  </si>
  <si>
    <t xml:space="preserve">selling general and administrative; sg&amp;a; sga; selling general &amp; administrative expenses; operating expenses; administrative expenses</t>
  </si>
  <si>
    <t xml:space="preserve">research and development; r&amp;d; research development</t>
  </si>
  <si>
    <t xml:space="preserve">depreciation and amortization; depreciation; amortization expense</t>
  </si>
  <si>
    <t xml:space="preserve">restructuring charges; restructuring; restructuring costs</t>
  </si>
  <si>
    <t xml:space="preserve">goodwill impairment; impairment; impairment charges; asset impairments</t>
  </si>
  <si>
    <t xml:space="preserve">other operating expenses; other operating expense; other opex</t>
  </si>
  <si>
    <t xml:space="preserve">Calculated as:  Gross profit less Selling, general and administrative less Research and development less Depreciation and amortisation less Restructuring charges less Impairment charges less Other operating expenses</t>
  </si>
  <si>
    <t xml:space="preserve">Income statement — Non-operating</t>
  </si>
  <si>
    <t xml:space="preserve">interest expense; finance costs; interest cost</t>
  </si>
  <si>
    <t xml:space="preserve">interest income; investment income; investment income and other; interest and other income</t>
  </si>
  <si>
    <t xml:space="preserve">other income; other expense; other income expense net; gain on disposal; gain loss on disposal of subsidiaries</t>
  </si>
  <si>
    <t xml:space="preserve">Calculated as:  Operating income less Interest expense plus Interest and investment income plus Other income (expense), net</t>
  </si>
  <si>
    <t xml:space="preserve">income tax expense; provision for income taxes; income taxes; tax expense; taxation</t>
  </si>
  <si>
    <t xml:space="preserve">equity in income of affiliates; equity in losses of affiliates; equity method income; equity in (income)/losses of affiliates</t>
  </si>
  <si>
    <t xml:space="preserve">Calculated as:  Income before income taxes less Income tax expense plus Equity in earnings of affiliates</t>
  </si>
  <si>
    <t xml:space="preserve">Income statement — Per Share (memo)</t>
  </si>
  <si>
    <t xml:space="preserve">basic earnings per share; basic eps; earnings per share basic</t>
  </si>
  <si>
    <t xml:space="preserve">diluted earnings per share; diluted eps; earnings per share diluted</t>
  </si>
  <si>
    <t xml:space="preserve">basic shares; weighted average shares basic; basic (shares in millions); weighted-average common shares basic</t>
  </si>
  <si>
    <t xml:space="preserve">diluted shares; weighted average shares diluted; diluted (shares in millions)</t>
  </si>
  <si>
    <t xml:space="preserve">Balance sheet — Current Assets</t>
  </si>
  <si>
    <t xml:space="preserve">cash; cash and equivalents; cash &amp; cash equivalents; cash and short-term investments; cash and cash equivalents</t>
  </si>
  <si>
    <t xml:space="preserve">short-term investments; marketable securities; short term investments</t>
  </si>
  <si>
    <t xml:space="preserve">receivables; accounts receivable; trade receivables; receivables net; accounts receivable net; debtors</t>
  </si>
  <si>
    <t xml:space="preserve">inventory; inventories; merchandise inventories; merchandise inventory; stock</t>
  </si>
  <si>
    <t xml:space="preserve">prepaid expenses; prepaid; prepayments</t>
  </si>
  <si>
    <t xml:space="preserve">other current assets; other current asset</t>
  </si>
  <si>
    <t xml:space="preserve">Calculated as:  Cash and cash equivalents plus Short-term investments plus Receivables, net plus Inventories plus Prepaid expenses plus Other current assets</t>
  </si>
  <si>
    <t xml:space="preserve">Balance sheet — Non-current Assets</t>
  </si>
  <si>
    <t xml:space="preserve">gross property and equipment; property and equipment gross; property plant and equipment gross; gross ppe; property and equipment at cost</t>
  </si>
  <si>
    <t xml:space="preserve">positive (a deduction)</t>
  </si>
  <si>
    <t xml:space="preserve">accumulated depreciation; less accumulated depreciation; accumulated depreciation and amortization</t>
  </si>
  <si>
    <t xml:space="preserve">Calculated as:  Gross property and equipment less Less: accumulated depreciation</t>
  </si>
  <si>
    <t xml:space="preserve">operating lease assets; right-of-use assets; operating lease right of use assets; rou assets</t>
  </si>
  <si>
    <t xml:space="preserve">goodwill</t>
  </si>
  <si>
    <t xml:space="preserve">intangible assets; other intangibles; intangibles net; definite-lived intangibles</t>
  </si>
  <si>
    <t xml:space="preserve">long-term investments; investments; equity investments</t>
  </si>
  <si>
    <t xml:space="preserve">deferred tax assets; deferred income taxes asset</t>
  </si>
  <si>
    <t xml:space="preserve">other assets; other non-current assets; other long-term assets</t>
  </si>
  <si>
    <t xml:space="preserve">Calculated as:  Total current assets plus Net property and equipment plus Operating lease right-of-use assets plus Goodwill plus Other intangible assets plus Long-term investments plus Deferred income tax assets plus Other assets</t>
  </si>
  <si>
    <t xml:space="preserve">Balance sheet — Current Liabilities</t>
  </si>
  <si>
    <t xml:space="preserve">accounts payable; trade payables; payables; creditors</t>
  </si>
  <si>
    <t xml:space="preserve">accrued compensation; accrued compensation and related expenses; accrued payroll; accrued salaries</t>
  </si>
  <si>
    <t xml:space="preserve">accrued liabilities; accrued expenses; other accrued liabilities</t>
  </si>
  <si>
    <t xml:space="preserve">deferred revenue; contract liabilities; unearned revenue; unredeemed gift card liabilities</t>
  </si>
  <si>
    <t xml:space="preserve">current portion of operating lease liabilities; current operating lease liabilities; current lease liabilities</t>
  </si>
  <si>
    <t xml:space="preserve">current portion of long-term debt; short-term debt; current maturities of long-term debt; notes payable; short term borrowings</t>
  </si>
  <si>
    <t xml:space="preserve">income taxes payable; current income taxes; taxes payable</t>
  </si>
  <si>
    <t xml:space="preserve">other current liabilities; other current liability</t>
  </si>
  <si>
    <t xml:space="preserve">Calculated as:  Accounts payable plus Accrued compensation plus Accrued liabilities plus Deferred revenue plus Current portion of lease liabilities plus Short-term and current portion of long-term debt plus Income taxes payable plus Other current liabilities</t>
  </si>
  <si>
    <t xml:space="preserve">Balance sheet — Non-current Liabilities</t>
  </si>
  <si>
    <t xml:space="preserve">long-term debt; long term debt; long-term borrowings; notes and debentures</t>
  </si>
  <si>
    <t xml:space="preserve">long-term operating lease liabilities; non-current operating lease liabilities; long term lease liabilities</t>
  </si>
  <si>
    <t xml:space="preserve">deferred income taxes; deferred tax liabilities</t>
  </si>
  <si>
    <t xml:space="preserve">other long-term liabilities; long-term liabilities; other non-current liabilities; other liabilities</t>
  </si>
  <si>
    <t xml:space="preserve">Calculated as:  Total current liabilities plus Long-term debt plus Long-term lease liabilities plus Deferred income tax liabilities plus Other long-term liabilities</t>
  </si>
  <si>
    <t xml:space="preserve">Balance sheet — Shareholders' Equity</t>
  </si>
  <si>
    <t xml:space="preserve">preferred stock</t>
  </si>
  <si>
    <t xml:space="preserve">common stock; ordinary shares; share capital</t>
  </si>
  <si>
    <t xml:space="preserve">additional paid-in capital; paid in capital; share premium; capital in excess of par</t>
  </si>
  <si>
    <t xml:space="preserve">retained earnings; accumulated deficit; reserves</t>
  </si>
  <si>
    <t xml:space="preserve">accumulated other comprehensive; accumulated other comprehensive loss; accumulated other comprehensive income; aoci</t>
  </si>
  <si>
    <t xml:space="preserve">treasury stock; less treasury stock; treasury shares</t>
  </si>
  <si>
    <t xml:space="preserve">noncontrolling interests; minority interest; non-controlling interest</t>
  </si>
  <si>
    <t xml:space="preserve">Calculated as:  Preferred stock plus Common stock plus Additional paid-in capital plus Retained earnings plus Accumulated other comprehensive income (loss) less Less: treasury stock plus Non-controlling interests</t>
  </si>
  <si>
    <t xml:space="preserve">Calculated as:  Total liabilities plus Total shareholders' equity</t>
  </si>
  <si>
    <t xml:space="preserve">Balance sheet — Share Data (memo)</t>
  </si>
  <si>
    <t xml:space="preserve">common stock outstanding; shares outstanding; common shares outstanding</t>
  </si>
  <si>
    <t xml:space="preserve">dividends paid per share; dividends declared per share; dividend per share; dps</t>
  </si>
  <si>
    <t xml:space="preserve">Cash flow — Operating Activities</t>
  </si>
  <si>
    <t xml:space="preserve">Cash flow</t>
  </si>
  <si>
    <t xml:space="preserve">as presented (out = negative)</t>
  </si>
  <si>
    <t xml:space="preserve">net income; net earnings; profit for the year</t>
  </si>
  <si>
    <t xml:space="preserve">depreciation and amortization; depreciation; amortization; d&amp;a</t>
  </si>
  <si>
    <t xml:space="preserve">stock-based compensation; share-based compensation; sbc; stock based compensation</t>
  </si>
  <si>
    <t xml:space="preserve">goodwill impairment; impairment; long-lived asset impairments; asset impairments</t>
  </si>
  <si>
    <t xml:space="preserve">restructuring charges; restructuring</t>
  </si>
  <si>
    <t xml:space="preserve">deferred income taxes; deferred taxes; deferred tax</t>
  </si>
  <si>
    <t xml:space="preserve">other net; other non-cash; other, net; gain loss on disposal of subsidiaries</t>
  </si>
  <si>
    <t xml:space="preserve">receivables; change in receivables; accounts receivable</t>
  </si>
  <si>
    <t xml:space="preserve">merchandise inventories; inventories; change in inventory; inventory</t>
  </si>
  <si>
    <t xml:space="preserve">accounts payable; change in accounts payable</t>
  </si>
  <si>
    <t xml:space="preserve">other assets; other liabilities; income taxes; changes in other operating assets and liabilities; other working capital</t>
  </si>
  <si>
    <t xml:space="preserve">Calculated as:  Net income plus Depreciation and amortisation plus Stock-based compensation plus Impairment charges plus Restructuring charges plus Deferred income taxes plus Other non-cash items plus Change in receivables plus Change in inventories plus Change in accounts payable plus Change in other working capital</t>
  </si>
  <si>
    <t xml:space="preserve">Cash flow — Investing Activities</t>
  </si>
  <si>
    <t xml:space="preserve">additions to property and equipment; purchases of property and equipment; capital expenditures; capex; purchase of property plant and equipment</t>
  </si>
  <si>
    <t xml:space="preserve">acquisitions; acquisitions net of cash acquired; business acquisitions</t>
  </si>
  <si>
    <t xml:space="preserve">purchases of investments; purchase of investments</t>
  </si>
  <si>
    <t xml:space="preserve">sales of investments; proceeds from sale of investments; maturities of investments; net proceeds from sale of subsidiary</t>
  </si>
  <si>
    <t xml:space="preserve">other investing; other net investing; other, net</t>
  </si>
  <si>
    <t xml:space="preserve">Calculated as:  Capital expenditure plus Acquisitions, net of cash acquired plus Purchases of investments plus Sales and maturities of investments plus Other investing activities</t>
  </si>
  <si>
    <t xml:space="preserve">Cash flow — Financing Activities</t>
  </si>
  <si>
    <t xml:space="preserve">proceeds from issuance of debt; borrowings; proceeds from debt; issuance of debt</t>
  </si>
  <si>
    <t xml:space="preserve">repayments of debt; repayment of long-term debt; repayments of long-term debt</t>
  </si>
  <si>
    <t xml:space="preserve">repurchase of common stock; share repurchases; treasury stock purchases; buybacks</t>
  </si>
  <si>
    <t xml:space="preserve">issuance of common stock; proceeds from issuance of common stock; stock issued</t>
  </si>
  <si>
    <t xml:space="preserve">dividends paid; dividends; cash dividends paid</t>
  </si>
  <si>
    <t xml:space="preserve">other financing; other net financing; other, net</t>
  </si>
  <si>
    <t xml:space="preserve">Calculated as:  Proceeds from borrowings plus Repayments of debt plus Repurchases of common stock plus Issuance of common stock plus Dividends paid plus Other financing activities</t>
  </si>
  <si>
    <t xml:space="preserve">Cash flow — Reconciliation</t>
  </si>
  <si>
    <t xml:space="preserve">effect of exchange rate changes; foreign exchange effect; effect of exchange rate changes on cash</t>
  </si>
  <si>
    <t xml:space="preserve">Calculated as:  Net cash from operating activities plus Net cash from investing activities plus Net cash from financing activities plus Effect of exchange rate changes</t>
  </si>
  <si>
    <t xml:space="preserve">cash at beginning of period; cash and cash equivalents at beginning; beginning cash</t>
  </si>
  <si>
    <t xml:space="preserve">Calculated as:  Cash at beginning of period plus Net change in cash</t>
  </si>
</sst>
</file>

<file path=xl/styles.xml><?xml version="1.0" encoding="utf-8"?>
<styleSheet xmlns="http://schemas.openxmlformats.org/spreadsheetml/2006/main">
  <numFmts count="2">
    <numFmt numFmtId="164" formatCode="General"/>
    <numFmt numFmtId="165" formatCode="#,##0;\(#,##0\);\—"/>
  </numFmts>
  <fonts count="23">
    <font>
      <sz val="11"/>
      <color theme="1"/>
      <name val="Calibri"/>
      <family val="2"/>
      <charset val="1"/>
    </font>
    <font>
      <sz val="10"/>
      <name val="Arial"/>
      <family val="0"/>
    </font>
    <font>
      <sz val="10"/>
      <name val="Arial"/>
      <family val="0"/>
    </font>
    <font>
      <sz val="10"/>
      <name val="Arial"/>
      <family val="0"/>
    </font>
    <font>
      <b val="true"/>
      <sz val="8"/>
      <color rgb="FF500000"/>
      <name val="Arial"/>
      <family val="0"/>
      <charset val="1"/>
    </font>
    <font>
      <b val="true"/>
      <sz val="9"/>
      <color rgb="FF500000"/>
      <name val="Arial"/>
      <family val="0"/>
      <charset val="1"/>
    </font>
    <font>
      <b val="true"/>
      <sz val="15"/>
      <color rgb="FF000000"/>
      <name val="Arial"/>
      <family val="0"/>
      <charset val="1"/>
    </font>
    <font>
      <sz val="9.5"/>
      <color rgb="FF6B6B6B"/>
      <name val="Arial"/>
      <family val="0"/>
      <charset val="1"/>
    </font>
    <font>
      <b val="true"/>
      <sz val="11"/>
      <color rgb="FF500000"/>
      <name val="Arial"/>
      <family val="0"/>
      <charset val="1"/>
    </font>
    <font>
      <b val="true"/>
      <sz val="10.5"/>
      <color rgb="FF1A1A1A"/>
      <name val="Arial"/>
      <family val="0"/>
      <charset val="1"/>
    </font>
    <font>
      <b val="true"/>
      <sz val="10"/>
      <color rgb="FF1A1A1A"/>
      <name val="Arial"/>
      <family val="0"/>
      <charset val="1"/>
    </font>
    <font>
      <sz val="8.5"/>
      <color rgb="FF6B6B6B"/>
      <name val="Arial"/>
      <family val="0"/>
      <charset val="1"/>
    </font>
    <font>
      <b val="true"/>
      <sz val="9"/>
      <color rgb="FFFFFFFF"/>
      <name val="Arial"/>
      <family val="0"/>
      <charset val="1"/>
    </font>
    <font>
      <b val="true"/>
      <sz val="8.5"/>
      <color rgb="FF500000"/>
      <name val="Arial"/>
      <family val="0"/>
      <charset val="1"/>
    </font>
    <font>
      <sz val="10"/>
      <color rgb="FF1A1A1A"/>
      <name val="Arial"/>
      <family val="0"/>
      <charset val="1"/>
    </font>
    <font>
      <sz val="10"/>
      <color rgb="FF0000FF"/>
      <name val="Arial"/>
      <family val="0"/>
      <charset val="1"/>
    </font>
    <font>
      <sz val="9"/>
      <color rgb="FF6B6B6B"/>
      <name val="Arial"/>
      <family val="0"/>
      <charset val="1"/>
    </font>
    <font>
      <b val="true"/>
      <sz val="10"/>
      <color rgb="FF000000"/>
      <name val="Arial"/>
      <family val="0"/>
      <charset val="1"/>
    </font>
    <font>
      <sz val="10"/>
      <name val="Arial"/>
      <family val="2"/>
    </font>
    <font>
      <sz val="9.5"/>
      <color rgb="FF0000FF"/>
      <name val="Arial"/>
      <family val="0"/>
      <charset val="1"/>
    </font>
    <font>
      <b val="true"/>
      <sz val="10"/>
      <color rgb="FF500000"/>
      <name val="Arial"/>
      <family val="0"/>
      <charset val="1"/>
    </font>
    <font>
      <b val="true"/>
      <sz val="10.5"/>
      <color rgb="FF500000"/>
      <name val="Arial"/>
      <family val="0"/>
      <charset val="1"/>
    </font>
    <font>
      <sz val="9"/>
      <color rgb="FF1A1A1A"/>
      <name val="Arial"/>
      <family val="0"/>
      <charset val="1"/>
    </font>
  </fonts>
  <fills count="6">
    <fill>
      <patternFill patternType="none"/>
    </fill>
    <fill>
      <patternFill patternType="gray125"/>
    </fill>
    <fill>
      <patternFill patternType="solid">
        <fgColor rgb="FFFFF8CC"/>
        <bgColor rgb="FFF2F2F2"/>
      </patternFill>
    </fill>
    <fill>
      <patternFill patternType="solid">
        <fgColor rgb="FFF2F2F2"/>
        <bgColor rgb="FFEDE7E7"/>
      </patternFill>
    </fill>
    <fill>
      <patternFill patternType="solid">
        <fgColor rgb="FFEDE7E7"/>
        <bgColor rgb="FFF2F2F2"/>
      </patternFill>
    </fill>
    <fill>
      <patternFill patternType="solid">
        <fgColor rgb="FF500000"/>
        <bgColor rgb="FF800000"/>
      </patternFill>
    </fill>
  </fills>
  <borders count="2">
    <border diagonalUp="false" diagonalDown="false">
      <left/>
      <right/>
      <top/>
      <bottom/>
      <diagonal/>
    </border>
    <border diagonalUp="false" diagonalDown="false">
      <left style="thin">
        <color rgb="FFD9D2D2"/>
      </left>
      <right style="thin">
        <color rgb="FFD9D2D2"/>
      </right>
      <top style="thin">
        <color rgb="FFD9D2D2"/>
      </top>
      <bottom style="thin">
        <color rgb="FFD9D2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0" fillId="2" borderId="1" xfId="0" applyFont="fals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0" fillId="3" borderId="1" xfId="0" applyFont="false" applyBorder="true" applyAlignment="true" applyProtection="false">
      <alignment horizontal="general" vertical="bottom" textRotation="0" wrapText="false" indent="0" shrinkToFit="false"/>
      <protection locked="true" hidden="false"/>
    </xf>
    <xf numFmtId="164" fontId="0" fillId="4" borderId="1" xfId="0" applyFont="false" applyBorder="tru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5" borderId="0" xfId="0" applyFont="true" applyBorder="false" applyAlignment="tru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4" fillId="0" borderId="1" xfId="0" applyFont="true" applyBorder="true" applyAlignment="true" applyProtection="false">
      <alignment horizontal="general" vertical="bottom" textRotation="0" wrapText="false" indent="0" shrinkToFit="false"/>
      <protection locked="true" hidden="false"/>
    </xf>
    <xf numFmtId="164" fontId="15" fillId="2"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2" fillId="5" borderId="0" xfId="0" applyFont="true" applyBorder="false" applyAlignment="true" applyProtection="false">
      <alignment horizontal="right" vertical="bottom" textRotation="0" wrapText="false" indent="0" shrinkToFit="false"/>
      <protection locked="true" hidden="false"/>
    </xf>
    <xf numFmtId="165" fontId="15" fillId="2" borderId="1" xfId="0" applyFont="true" applyBorder="true" applyAlignment="true" applyProtection="false">
      <alignment horizontal="right" vertical="bottom" textRotation="0" wrapText="false" indent="0" shrinkToFit="false"/>
      <protection locked="true" hidden="false"/>
    </xf>
    <xf numFmtId="164" fontId="17" fillId="3" borderId="1" xfId="0" applyFont="true" applyBorder="true" applyAlignment="true" applyProtection="false">
      <alignment horizontal="general" vertical="bottom" textRotation="0" wrapText="false" indent="0" shrinkToFit="false"/>
      <protection locked="true" hidden="false"/>
    </xf>
    <xf numFmtId="165" fontId="17" fillId="3" borderId="1" xfId="0" applyFont="true" applyBorder="true" applyAlignment="true" applyProtection="false">
      <alignment horizontal="right" vertical="bottom" textRotation="0" wrapText="false" indent="0" shrinkToFit="false"/>
      <protection locked="true" hidden="false"/>
    </xf>
    <xf numFmtId="164" fontId="12" fillId="5" borderId="0" xfId="0" applyFont="true" applyBorder="false" applyAlignment="true" applyProtection="false">
      <alignment horizontal="general" vertical="center" textRotation="0" wrapText="true" indent="0" shrinkToFit="false"/>
      <protection locked="true" hidden="false"/>
    </xf>
    <xf numFmtId="164" fontId="15" fillId="2" borderId="1" xfId="0" applyFont="true" applyBorder="true" applyAlignment="true" applyProtection="false">
      <alignment horizontal="general" vertical="bottom" textRotation="0" wrapText="false" indent="0" shrinkToFit="false"/>
      <protection locked="true" hidden="false"/>
    </xf>
    <xf numFmtId="165" fontId="15" fillId="2" borderId="1" xfId="0" applyFont="true" applyBorder="true" applyAlignment="true" applyProtection="false">
      <alignment horizontal="general" vertical="bottom" textRotation="0" wrapText="false" indent="0" shrinkToFit="false"/>
      <protection locked="true" hidden="false"/>
    </xf>
    <xf numFmtId="164" fontId="19" fillId="2"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5" fontId="20" fillId="0" borderId="1" xfId="0" applyFont="true" applyBorder="true" applyAlignment="tru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top" textRotation="0" wrapText="true" indent="0" shrinkToFit="false"/>
      <protection locked="true" hidden="false"/>
    </xf>
    <xf numFmtId="164" fontId="12" fillId="5" borderId="0" xfId="0" applyFont="true" applyBorder="false" applyAlignment="true" applyProtection="false">
      <alignment horizontal="center" vertical="bottom" textRotation="0" wrapText="false" indent="0" shrinkToFit="false"/>
      <protection locked="true" hidden="false"/>
    </xf>
    <xf numFmtId="164" fontId="14" fillId="0" borderId="1" xfId="0" applyFont="true" applyBorder="true" applyAlignment="true" applyProtection="false">
      <alignment horizontal="center" vertical="bottom" textRotation="0" wrapText="fals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5" fillId="2" borderId="1" xfId="0" applyFont="true" applyBorder="true" applyAlignment="true" applyProtection="false">
      <alignment horizontal="center"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22" fillId="0" borderId="1"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500000"/>
      <rgbColor rgb="FF008000"/>
      <rgbColor rgb="FF000080"/>
      <rgbColor rgb="FF808000"/>
      <rgbColor rgb="FF800080"/>
      <rgbColor rgb="FF008080"/>
      <rgbColor rgb="FFC0C0C0"/>
      <rgbColor rgb="FF808080"/>
      <rgbColor rgb="FF9999FF"/>
      <rgbColor rgb="FF993366"/>
      <rgbColor rgb="FFFFF8CC"/>
      <rgbColor rgb="FFF2F2F2"/>
      <rgbColor rgb="FF660066"/>
      <rgbColor rgb="FFFF8080"/>
      <rgbColor rgb="FF0066CC"/>
      <rgbColor rgb="FFD9D2D2"/>
      <rgbColor rgb="FF000080"/>
      <rgbColor rgb="FFFF00FF"/>
      <rgbColor rgb="FFFFFF00"/>
      <rgbColor rgb="FF00FFFF"/>
      <rgbColor rgb="FF800080"/>
      <rgbColor rgb="FF800000"/>
      <rgbColor rgb="FF008080"/>
      <rgbColor rgb="FF0000FF"/>
      <rgbColor rgb="FF00CCFF"/>
      <rgbColor rgb="FFEDE7E7"/>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003366"/>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H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6"/>
    <col collapsed="false" customWidth="true" hidden="false" outlineLevel="0" max="6" min="3" style="1" width="16"/>
    <col collapsed="false" customWidth="true" hidden="false" outlineLevel="0" max="8" min="7" style="1" width="14"/>
  </cols>
  <sheetData>
    <row r="1" customFormat="false" ht="15" hidden="false" customHeight="true" outlineLevel="0" collapsed="false">
      <c r="A1" s="2" t="s">
        <v>0</v>
      </c>
      <c r="B1" s="3" t="s">
        <v>1</v>
      </c>
    </row>
    <row r="2" customFormat="false" ht="18" hidden="false" customHeight="true" outlineLevel="0" collapsed="false">
      <c r="A2" s="4" t="s">
        <v>2</v>
      </c>
    </row>
    <row r="3" customFormat="false" ht="30" hidden="false" customHeight="true" outlineLevel="0" collapsed="false">
      <c r="A3" s="5" t="s">
        <v>3</v>
      </c>
      <c r="B3" s="5"/>
      <c r="C3" s="5"/>
      <c r="D3" s="5"/>
      <c r="E3" s="5"/>
      <c r="F3" s="5"/>
    </row>
    <row r="6" customFormat="false" ht="15" hidden="false" customHeight="true" outlineLevel="0" collapsed="false">
      <c r="A6" s="6" t="s">
        <v>4</v>
      </c>
      <c r="B6" s="6"/>
      <c r="C6" s="6"/>
      <c r="D6" s="6"/>
      <c r="E6" s="6"/>
      <c r="F6" s="6"/>
      <c r="G6" s="6"/>
      <c r="H6" s="6"/>
    </row>
    <row r="7" customFormat="false" ht="15" hidden="false" customHeight="true" outlineLevel="0" collapsed="false">
      <c r="A7" s="7" t="s">
        <v>5</v>
      </c>
      <c r="B7" s="7"/>
      <c r="C7" s="7"/>
      <c r="D7" s="7"/>
      <c r="E7" s="7"/>
      <c r="F7" s="7"/>
      <c r="G7" s="7"/>
      <c r="H7" s="7"/>
    </row>
    <row r="8" customFormat="false" ht="31.5" hidden="false" customHeight="true" outlineLevel="0" collapsed="false">
      <c r="A8" s="5" t="s">
        <v>6</v>
      </c>
      <c r="B8" s="5"/>
      <c r="C8" s="5"/>
      <c r="D8" s="5"/>
      <c r="E8" s="5"/>
      <c r="F8" s="5"/>
      <c r="G8" s="5"/>
      <c r="H8" s="5"/>
    </row>
    <row r="10" customFormat="false" ht="15" hidden="false" customHeight="true" outlineLevel="0" collapsed="false">
      <c r="A10" s="7" t="s">
        <v>7</v>
      </c>
      <c r="B10" s="7"/>
      <c r="C10" s="7"/>
      <c r="D10" s="7"/>
      <c r="E10" s="7"/>
      <c r="F10" s="7"/>
      <c r="G10" s="7"/>
      <c r="H10" s="7"/>
    </row>
    <row r="11" customFormat="false" ht="31.5" hidden="false" customHeight="true" outlineLevel="0" collapsed="false">
      <c r="A11" s="5" t="s">
        <v>8</v>
      </c>
      <c r="B11" s="5"/>
      <c r="C11" s="5"/>
      <c r="D11" s="5"/>
      <c r="E11" s="5"/>
      <c r="F11" s="5"/>
      <c r="G11" s="5"/>
      <c r="H11" s="5"/>
    </row>
    <row r="13" customFormat="false" ht="15" hidden="false" customHeight="true" outlineLevel="0" collapsed="false">
      <c r="A13" s="7" t="s">
        <v>9</v>
      </c>
      <c r="B13" s="7"/>
      <c r="C13" s="7"/>
      <c r="D13" s="7"/>
      <c r="E13" s="7"/>
      <c r="F13" s="7"/>
      <c r="G13" s="7"/>
      <c r="H13" s="7"/>
    </row>
    <row r="14" customFormat="false" ht="31.5" hidden="false" customHeight="true" outlineLevel="0" collapsed="false">
      <c r="A14" s="5" t="s">
        <v>10</v>
      </c>
      <c r="B14" s="5"/>
      <c r="C14" s="5"/>
      <c r="D14" s="5"/>
      <c r="E14" s="5"/>
      <c r="F14" s="5"/>
      <c r="G14" s="5"/>
      <c r="H14" s="5"/>
    </row>
    <row r="17" customFormat="false" ht="15" hidden="false" customHeight="true" outlineLevel="0" collapsed="false">
      <c r="A17" s="6" t="s">
        <v>11</v>
      </c>
      <c r="B17" s="6"/>
      <c r="C17" s="6"/>
      <c r="D17" s="6"/>
      <c r="E17" s="6"/>
      <c r="F17" s="6"/>
      <c r="G17" s="6"/>
      <c r="H17" s="6"/>
    </row>
    <row r="18" customFormat="false" ht="15" hidden="false" customHeight="true" outlineLevel="0" collapsed="false">
      <c r="A18" s="8" t="s">
        <v>12</v>
      </c>
      <c r="B18" s="8"/>
      <c r="C18" s="8"/>
      <c r="D18" s="8"/>
      <c r="E18" s="8"/>
      <c r="F18" s="8"/>
      <c r="G18" s="8"/>
      <c r="H18" s="8"/>
    </row>
    <row r="19" customFormat="false" ht="31.5" hidden="false" customHeight="true" outlineLevel="0" collapsed="false">
      <c r="A19" s="5" t="s">
        <v>13</v>
      </c>
      <c r="B19" s="5"/>
      <c r="C19" s="5"/>
      <c r="D19" s="5"/>
      <c r="E19" s="5"/>
      <c r="F19" s="5"/>
      <c r="G19" s="5"/>
      <c r="H19" s="5"/>
    </row>
    <row r="21" customFormat="false" ht="15" hidden="false" customHeight="true" outlineLevel="0" collapsed="false">
      <c r="A21" s="8" t="s">
        <v>14</v>
      </c>
      <c r="B21" s="8"/>
      <c r="C21" s="8"/>
      <c r="D21" s="8"/>
      <c r="E21" s="8"/>
      <c r="F21" s="8"/>
      <c r="G21" s="8"/>
      <c r="H21" s="8"/>
    </row>
    <row r="22" customFormat="false" ht="31.5" hidden="false" customHeight="true" outlineLevel="0" collapsed="false">
      <c r="A22" s="5" t="s">
        <v>15</v>
      </c>
      <c r="B22" s="5"/>
      <c r="C22" s="5"/>
      <c r="D22" s="5"/>
      <c r="E22" s="5"/>
      <c r="F22" s="5"/>
      <c r="G22" s="5"/>
      <c r="H22" s="5"/>
    </row>
    <row r="24" customFormat="false" ht="15" hidden="false" customHeight="true" outlineLevel="0" collapsed="false">
      <c r="A24" s="8" t="s">
        <v>16</v>
      </c>
      <c r="B24" s="8"/>
      <c r="C24" s="8"/>
      <c r="D24" s="8"/>
      <c r="E24" s="8"/>
      <c r="F24" s="8"/>
      <c r="G24" s="8"/>
      <c r="H24" s="8"/>
    </row>
    <row r="25" customFormat="false" ht="31.5" hidden="false" customHeight="true" outlineLevel="0" collapsed="false">
      <c r="A25" s="5" t="s">
        <v>17</v>
      </c>
      <c r="B25" s="5"/>
      <c r="C25" s="5"/>
      <c r="D25" s="5"/>
      <c r="E25" s="5"/>
      <c r="F25" s="5"/>
      <c r="G25" s="5"/>
      <c r="H25" s="5"/>
    </row>
    <row r="27" customFormat="false" ht="15" hidden="false" customHeight="true" outlineLevel="0" collapsed="false">
      <c r="A27" s="8" t="s">
        <v>18</v>
      </c>
      <c r="B27" s="8"/>
      <c r="C27" s="8"/>
      <c r="D27" s="8"/>
      <c r="E27" s="8"/>
      <c r="F27" s="8"/>
      <c r="G27" s="8"/>
      <c r="H27" s="8"/>
    </row>
    <row r="28" customFormat="false" ht="31.5" hidden="false" customHeight="true" outlineLevel="0" collapsed="false">
      <c r="A28" s="5" t="s">
        <v>19</v>
      </c>
      <c r="B28" s="5"/>
      <c r="C28" s="5"/>
      <c r="D28" s="5"/>
      <c r="E28" s="5"/>
      <c r="F28" s="5"/>
      <c r="G28" s="5"/>
      <c r="H28" s="5"/>
    </row>
    <row r="31" customFormat="false" ht="15" hidden="false" customHeight="true" outlineLevel="0" collapsed="false">
      <c r="A31" s="6" t="s">
        <v>20</v>
      </c>
      <c r="B31" s="6"/>
      <c r="C31" s="6"/>
      <c r="D31" s="6"/>
      <c r="E31" s="6"/>
      <c r="F31" s="6"/>
      <c r="G31" s="6"/>
      <c r="H31" s="6"/>
    </row>
    <row r="32" customFormat="false" ht="15" hidden="false" customHeight="true" outlineLevel="0" collapsed="false">
      <c r="A32" s="9"/>
      <c r="B32" s="10" t="s">
        <v>21</v>
      </c>
      <c r="C32" s="11" t="s">
        <v>22</v>
      </c>
    </row>
    <row r="33" customFormat="false" ht="15" hidden="false" customHeight="true" outlineLevel="0" collapsed="false">
      <c r="A33" s="12"/>
      <c r="B33" s="10" t="s">
        <v>23</v>
      </c>
      <c r="C33" s="11" t="s">
        <v>24</v>
      </c>
    </row>
    <row r="34" customFormat="false" ht="15" hidden="false" customHeight="true" outlineLevel="0" collapsed="false">
      <c r="A34" s="13"/>
      <c r="B34" s="10" t="s">
        <v>25</v>
      </c>
      <c r="C34" s="11" t="s">
        <v>26</v>
      </c>
    </row>
    <row r="36" customFormat="false" ht="43.5" hidden="false" customHeight="true" outlineLevel="0" collapsed="false">
      <c r="A36" s="5" t="s">
        <v>27</v>
      </c>
      <c r="B36" s="5"/>
      <c r="C36" s="5"/>
      <c r="D36" s="5"/>
      <c r="E36" s="5"/>
      <c r="F36" s="5"/>
      <c r="G36" s="5"/>
      <c r="H36" s="5"/>
    </row>
    <row r="38" customFormat="false" ht="15" hidden="false" customHeight="true" outlineLevel="0" collapsed="false">
      <c r="A38" s="14" t="s">
        <v>28</v>
      </c>
      <c r="B38" s="14"/>
      <c r="C38" s="14"/>
      <c r="D38" s="14"/>
      <c r="E38" s="14"/>
      <c r="F38" s="14"/>
      <c r="G38" s="14"/>
      <c r="H38" s="14"/>
    </row>
  </sheetData>
  <mergeCells count="20">
    <mergeCell ref="A3:F3"/>
    <mergeCell ref="A6:H6"/>
    <mergeCell ref="A7:H7"/>
    <mergeCell ref="A8:H8"/>
    <mergeCell ref="A10:H10"/>
    <mergeCell ref="A11:H11"/>
    <mergeCell ref="A13:H13"/>
    <mergeCell ref="A14:H14"/>
    <mergeCell ref="A17:H17"/>
    <mergeCell ref="A18:H18"/>
    <mergeCell ref="A19:H19"/>
    <mergeCell ref="A21:H21"/>
    <mergeCell ref="A22:H22"/>
    <mergeCell ref="A24:H24"/>
    <mergeCell ref="A25:H25"/>
    <mergeCell ref="A27:H27"/>
    <mergeCell ref="A28:H28"/>
    <mergeCell ref="A31:H31"/>
    <mergeCell ref="A36:H36"/>
    <mergeCell ref="A38:H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46"/>
    <col collapsed="false" customWidth="true" hidden="false" outlineLevel="0" max="3" min="3" style="1" width="58"/>
  </cols>
  <sheetData>
    <row r="1" customFormat="false" ht="15" hidden="false" customHeight="true" outlineLevel="0" collapsed="false">
      <c r="A1" s="2" t="s">
        <v>0</v>
      </c>
    </row>
    <row r="2" customFormat="false" ht="18" hidden="false" customHeight="true" outlineLevel="0" collapsed="false">
      <c r="A2" s="4" t="s">
        <v>29</v>
      </c>
    </row>
    <row r="3" customFormat="false" ht="30" hidden="false" customHeight="true" outlineLevel="0" collapsed="false">
      <c r="A3" s="5" t="s">
        <v>30</v>
      </c>
      <c r="B3" s="5"/>
      <c r="C3" s="5"/>
      <c r="D3" s="5"/>
      <c r="E3" s="5"/>
      <c r="F3" s="5"/>
    </row>
    <row r="5" customFormat="false" ht="15" hidden="false" customHeight="true" outlineLevel="0" collapsed="false">
      <c r="A5" s="15" t="s">
        <v>31</v>
      </c>
      <c r="B5" s="15" t="s">
        <v>32</v>
      </c>
      <c r="C5" s="15" t="s">
        <v>33</v>
      </c>
    </row>
    <row r="6" customFormat="false" ht="15" hidden="false" customHeight="true" outlineLevel="0" collapsed="false">
      <c r="A6" s="16" t="s">
        <v>34</v>
      </c>
      <c r="B6" s="17"/>
      <c r="C6" s="17"/>
    </row>
    <row r="7" customFormat="false" ht="15" hidden="false" customHeight="true" outlineLevel="0" collapsed="false">
      <c r="A7" s="18" t="s">
        <v>35</v>
      </c>
      <c r="B7" s="19" t="s">
        <v>36</v>
      </c>
      <c r="C7" s="20" t="s">
        <v>37</v>
      </c>
    </row>
    <row r="8" customFormat="false" ht="15" hidden="false" customHeight="true" outlineLevel="0" collapsed="false">
      <c r="A8" s="18" t="s">
        <v>38</v>
      </c>
      <c r="B8" s="19" t="s">
        <v>39</v>
      </c>
      <c r="C8" s="20" t="s">
        <v>40</v>
      </c>
    </row>
    <row r="9" customFormat="false" ht="30" hidden="false" customHeight="true" outlineLevel="0" collapsed="false">
      <c r="A9" s="18" t="s">
        <v>41</v>
      </c>
      <c r="B9" s="19" t="s">
        <v>42</v>
      </c>
      <c r="C9" s="20" t="s">
        <v>43</v>
      </c>
    </row>
    <row r="10" customFormat="false" ht="30" hidden="false" customHeight="true" outlineLevel="0" collapsed="false">
      <c r="A10" s="18" t="s">
        <v>44</v>
      </c>
      <c r="B10" s="19" t="s">
        <v>45</v>
      </c>
      <c r="C10" s="20" t="s">
        <v>46</v>
      </c>
    </row>
    <row r="11" customFormat="false" ht="30" hidden="false" customHeight="true" outlineLevel="0" collapsed="false">
      <c r="A11" s="18" t="s">
        <v>47</v>
      </c>
      <c r="B11" s="19" t="s">
        <v>48</v>
      </c>
      <c r="C11" s="20" t="s">
        <v>49</v>
      </c>
    </row>
    <row r="12" customFormat="false" ht="15" hidden="false" customHeight="true" outlineLevel="0" collapsed="false">
      <c r="A12" s="18" t="s">
        <v>50</v>
      </c>
      <c r="B12" s="19" t="s">
        <v>51</v>
      </c>
      <c r="C12" s="20" t="s">
        <v>52</v>
      </c>
    </row>
    <row r="13" customFormat="false" ht="30" hidden="false" customHeight="true" outlineLevel="0" collapsed="false">
      <c r="A13" s="18" t="s">
        <v>53</v>
      </c>
      <c r="B13" s="19" t="s">
        <v>54</v>
      </c>
      <c r="C13" s="20" t="s">
        <v>55</v>
      </c>
    </row>
    <row r="14" customFormat="false" ht="15" hidden="false" customHeight="true" outlineLevel="0" collapsed="false">
      <c r="A14" s="18" t="s">
        <v>56</v>
      </c>
      <c r="B14" s="19" t="s">
        <v>57</v>
      </c>
      <c r="C14" s="20" t="s">
        <v>58</v>
      </c>
    </row>
    <row r="16" customFormat="false" ht="15" hidden="false" customHeight="true" outlineLevel="0" collapsed="false">
      <c r="A16" s="16" t="s">
        <v>59</v>
      </c>
      <c r="B16" s="17"/>
      <c r="C16" s="17"/>
    </row>
    <row r="17" customFormat="false" ht="30" hidden="false" customHeight="true" outlineLevel="0" collapsed="false">
      <c r="A17" s="18" t="s">
        <v>60</v>
      </c>
      <c r="B17" s="19" t="s">
        <v>61</v>
      </c>
      <c r="C17" s="20" t="s">
        <v>62</v>
      </c>
    </row>
    <row r="18" customFormat="false" ht="15" hidden="false" customHeight="true" outlineLevel="0" collapsed="false">
      <c r="A18" s="18" t="s">
        <v>63</v>
      </c>
      <c r="B18" s="19" t="s">
        <v>64</v>
      </c>
      <c r="C18" s="20" t="s">
        <v>65</v>
      </c>
    </row>
    <row r="19" customFormat="false" ht="30" hidden="false" customHeight="true" outlineLevel="0" collapsed="false">
      <c r="A19" s="18" t="s">
        <v>66</v>
      </c>
      <c r="B19" s="19" t="s">
        <v>67</v>
      </c>
      <c r="C19" s="20" t="s">
        <v>68</v>
      </c>
    </row>
    <row r="20" customFormat="false" ht="21.75" hidden="false" customHeight="true" outlineLevel="0" collapsed="false">
      <c r="A20" s="18" t="s">
        <v>69</v>
      </c>
      <c r="B20" s="19" t="s">
        <v>70</v>
      </c>
      <c r="C20" s="20" t="s">
        <v>71</v>
      </c>
    </row>
    <row r="22" customFormat="false" ht="15" hidden="false" customHeight="true" outlineLevel="0" collapsed="false">
      <c r="A22" s="16" t="s">
        <v>72</v>
      </c>
      <c r="B22" s="17"/>
      <c r="C22" s="17"/>
    </row>
    <row r="23" customFormat="false" ht="15" hidden="false" customHeight="true" outlineLevel="0" collapsed="false">
      <c r="A23" s="18" t="s">
        <v>73</v>
      </c>
      <c r="B23" s="19" t="s">
        <v>74</v>
      </c>
      <c r="C23" s="20" t="s">
        <v>75</v>
      </c>
    </row>
    <row r="24" customFormat="false" ht="15" hidden="false" customHeight="true" outlineLevel="0" collapsed="false">
      <c r="A24" s="18" t="s">
        <v>76</v>
      </c>
      <c r="B24" s="19" t="s">
        <v>77</v>
      </c>
      <c r="C24" s="20"/>
    </row>
    <row r="25" customFormat="false" ht="15" hidden="false" customHeight="true" outlineLevel="0" collapsed="false">
      <c r="A25" s="18" t="s">
        <v>78</v>
      </c>
      <c r="B25" s="19" t="s">
        <v>79</v>
      </c>
      <c r="C25" s="20"/>
    </row>
    <row r="26" customFormat="false" ht="15" hidden="false" customHeight="true" outlineLevel="0" collapsed="false">
      <c r="A26" s="18" t="s">
        <v>80</v>
      </c>
      <c r="B26" s="19" t="s">
        <v>81</v>
      </c>
      <c r="C26" s="20"/>
    </row>
    <row r="27" customFormat="false" ht="15" hidden="false" customHeight="true" outlineLevel="0" collapsed="false">
      <c r="A27" s="18" t="s">
        <v>82</v>
      </c>
      <c r="B27" s="19" t="s">
        <v>83</v>
      </c>
      <c r="C27" s="20"/>
    </row>
    <row r="28" customFormat="false" ht="15" hidden="false" customHeight="true" outlineLevel="0" collapsed="false">
      <c r="A28" s="18" t="s">
        <v>84</v>
      </c>
      <c r="B28" s="19" t="s">
        <v>85</v>
      </c>
      <c r="C28" s="20" t="s">
        <v>86</v>
      </c>
    </row>
    <row r="30" customFormat="false" ht="15" hidden="false" customHeight="true" outlineLevel="0" collapsed="false">
      <c r="A30" s="16" t="s">
        <v>87</v>
      </c>
      <c r="B30" s="17"/>
      <c r="C30" s="17"/>
    </row>
    <row r="31" customFormat="false" ht="15" hidden="false" customHeight="true" outlineLevel="0" collapsed="false">
      <c r="A31" s="18" t="s">
        <v>88</v>
      </c>
      <c r="B31" s="19" t="s">
        <v>89</v>
      </c>
      <c r="C31" s="20" t="s">
        <v>90</v>
      </c>
    </row>
    <row r="32" customFormat="false" ht="15" hidden="false" customHeight="true" outlineLevel="0" collapsed="false">
      <c r="A32" s="18" t="s">
        <v>91</v>
      </c>
      <c r="B32" s="19" t="s">
        <v>92</v>
      </c>
      <c r="C32" s="20" t="s">
        <v>93</v>
      </c>
    </row>
    <row r="33" customFormat="false" ht="15" hidden="false" customHeight="true" outlineLevel="0" collapsed="false">
      <c r="A33" s="18" t="s">
        <v>94</v>
      </c>
      <c r="B33" s="19" t="s">
        <v>95</v>
      </c>
      <c r="C33" s="20" t="s">
        <v>96</v>
      </c>
    </row>
    <row r="34" customFormat="false" ht="30" hidden="false" customHeight="true" outlineLevel="0" collapsed="false">
      <c r="A34" s="18" t="s">
        <v>97</v>
      </c>
      <c r="B34" s="19" t="s">
        <v>98</v>
      </c>
      <c r="C34" s="20" t="s">
        <v>99</v>
      </c>
    </row>
  </sheetData>
  <mergeCells count="1">
    <mergeCell ref="A3:F3"/>
  </mergeCells>
  <dataValidations count="5">
    <dataValidation allowBlank="true" errorStyle="stop" operator="between" showDropDown="false" showErrorMessage="false" showInputMessage="false" sqref="B9" type="list">
      <formula1>"Private — independent,Private — PE or VC backed,Private — family owned,Private — employee owned (ESOP),Subsidiary of a larger group,Not-for-profit,Public sector"</formula1>
      <formula2>0</formula2>
    </dataValidation>
    <dataValidation allowBlank="true" errorStyle="stop" operator="between" showDropDown="false" showErrorMessage="false" showInputMessage="false" sqref="B10" type="list">
      <formula1>"C corporation,S corporation,LLC — taxed as a partnership,LLC — taxed as a corporation,LLC — single member / disregarded,Partnership,LP,LLP,Sole proprietorship,Limited company (UK / IE / CA),Co-operative,Not-for-profit / exempt,Other / not stated"</formula1>
      <formula2>0</formula2>
    </dataValidation>
    <dataValidation allowBlank="true" errorStyle="stop" operator="between" showDropDown="false" showErrorMessage="false" showInputMessage="false" sqref="B11" type="list">
      <formula1>"Audited — US GAAP,Audited — IFRS,Audited — other framework,Reviewed — no opinion,Compiled,Management accounts,Tax-basis statements,Not stated"</formula1>
      <formula2>0</formula2>
    </dataValidation>
    <dataValidation allowBlank="true" errorStyle="stop" operator="between" showDropDown="false" showErrorMessage="false" showInputMessage="false" sqref="B14" type="list">
      <formula1>"Derive from the data,Start-up / early,Growth,Mature,Decline / transition,Turnaround"</formula1>
      <formula2>0</formula2>
    </dataValidation>
    <dataValidation allowBlank="true" errorStyle="stop" operator="between" showDropDown="false" showErrorMessage="false" showInputMessage="false" sqref="B19" type="list">
      <formula1>"whole units,$ thousands,$ millions"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5" min="2" style="1" width="15"/>
    <col collapsed="false" customWidth="true" hidden="false" outlineLevel="0" max="6" min="6" style="1" width="3"/>
  </cols>
  <sheetData>
    <row r="1" customFormat="false" ht="15" hidden="false" customHeight="true" outlineLevel="0" collapsed="false">
      <c r="A1" s="2" t="s">
        <v>0</v>
      </c>
    </row>
    <row r="2" customFormat="false" ht="18" hidden="false" customHeight="true" outlineLevel="0" collapsed="false">
      <c r="A2" s="4" t="s">
        <v>100</v>
      </c>
    </row>
    <row r="3" customFormat="false" ht="30" hidden="false" customHeight="true" outlineLevel="0" collapsed="false">
      <c r="A3" s="5" t="s">
        <v>101</v>
      </c>
      <c r="B3" s="5"/>
      <c r="C3" s="5"/>
      <c r="D3" s="5"/>
      <c r="E3" s="5"/>
      <c r="F3" s="5"/>
    </row>
    <row r="5" customFormat="false" ht="15" hidden="false" customHeight="true" outlineLevel="0" collapsed="false">
      <c r="A5" s="15" t="s">
        <v>102</v>
      </c>
      <c r="B5" s="21" t="s">
        <v>103</v>
      </c>
      <c r="C5" s="21" t="s">
        <v>104</v>
      </c>
      <c r="D5" s="21" t="s">
        <v>105</v>
      </c>
      <c r="E5" s="21" t="s">
        <v>106</v>
      </c>
    </row>
    <row r="6" customFormat="false" ht="15" hidden="false" customHeight="true" outlineLevel="0" collapsed="false">
      <c r="A6" s="18" t="s">
        <v>107</v>
      </c>
      <c r="B6" s="22" t="n">
        <v>8420000</v>
      </c>
      <c r="C6" s="22" t="n">
        <v>7610000</v>
      </c>
      <c r="D6" s="22" t="n">
        <v>6940000</v>
      </c>
      <c r="E6" s="22" t="n">
        <v>6180000</v>
      </c>
    </row>
    <row r="7" customFormat="false" ht="15" hidden="false" customHeight="true" outlineLevel="0" collapsed="false">
      <c r="A7" s="18" t="s">
        <v>108</v>
      </c>
      <c r="B7" s="22" t="n">
        <v>5388800</v>
      </c>
      <c r="C7" s="22" t="n">
        <v>4870400</v>
      </c>
      <c r="D7" s="22" t="n">
        <v>4455480</v>
      </c>
      <c r="E7" s="22" t="n">
        <v>4004640</v>
      </c>
    </row>
    <row r="8" customFormat="false" ht="15" hidden="false" customHeight="true" outlineLevel="0" collapsed="false">
      <c r="A8" s="23" t="s">
        <v>109</v>
      </c>
      <c r="B8" s="24" t="n">
        <v>3031200</v>
      </c>
      <c r="C8" s="24" t="n">
        <v>2739600</v>
      </c>
      <c r="D8" s="24" t="n">
        <v>2484520</v>
      </c>
      <c r="E8" s="24" t="n">
        <v>2175360</v>
      </c>
    </row>
    <row r="9" customFormat="false" ht="15" hidden="false" customHeight="true" outlineLevel="0" collapsed="false">
      <c r="A9" s="16" t="s">
        <v>110</v>
      </c>
      <c r="B9" s="17"/>
      <c r="C9" s="17"/>
      <c r="D9" s="17"/>
      <c r="E9" s="17"/>
    </row>
    <row r="10" customFormat="false" ht="15" hidden="false" customHeight="true" outlineLevel="0" collapsed="false">
      <c r="A10" s="18" t="s">
        <v>111</v>
      </c>
      <c r="B10" s="22" t="n">
        <v>2150000</v>
      </c>
      <c r="C10" s="22" t="n">
        <v>1985000</v>
      </c>
      <c r="D10" s="22" t="n">
        <v>1840000</v>
      </c>
      <c r="E10" s="22" t="n">
        <v>1690000</v>
      </c>
    </row>
    <row r="11" customFormat="false" ht="15" hidden="false" customHeight="true" outlineLevel="0" collapsed="false">
      <c r="A11" s="18" t="s">
        <v>112</v>
      </c>
      <c r="B11" s="22"/>
      <c r="C11" s="22"/>
      <c r="D11" s="22"/>
      <c r="E11" s="22"/>
    </row>
    <row r="12" customFormat="false" ht="15" hidden="false" customHeight="true" outlineLevel="0" collapsed="false">
      <c r="A12" s="18" t="s">
        <v>113</v>
      </c>
      <c r="B12" s="22"/>
      <c r="C12" s="22"/>
      <c r="D12" s="22"/>
      <c r="E12" s="22"/>
    </row>
    <row r="13" customFormat="false" ht="15" hidden="false" customHeight="true" outlineLevel="0" collapsed="false">
      <c r="A13" s="18" t="s">
        <v>114</v>
      </c>
      <c r="B13" s="22"/>
      <c r="C13" s="22"/>
      <c r="D13" s="22"/>
      <c r="E13" s="22"/>
    </row>
    <row r="14" customFormat="false" ht="15" hidden="false" customHeight="true" outlineLevel="0" collapsed="false">
      <c r="A14" s="18" t="s">
        <v>115</v>
      </c>
      <c r="B14" s="22"/>
      <c r="C14" s="22"/>
      <c r="D14" s="22"/>
      <c r="E14" s="22"/>
    </row>
    <row r="15" customFormat="false" ht="15" hidden="false" customHeight="true" outlineLevel="0" collapsed="false">
      <c r="A15" s="18" t="s">
        <v>116</v>
      </c>
      <c r="B15" s="22"/>
      <c r="C15" s="22"/>
      <c r="D15" s="22"/>
      <c r="E15" s="22"/>
    </row>
    <row r="16" customFormat="false" ht="15" hidden="false" customHeight="true" outlineLevel="0" collapsed="false">
      <c r="A16" s="23" t="s">
        <v>117</v>
      </c>
      <c r="B16" s="24" t="n">
        <v>881200</v>
      </c>
      <c r="C16" s="24" t="n">
        <v>754600</v>
      </c>
      <c r="D16" s="24" t="n">
        <v>644520</v>
      </c>
      <c r="E16" s="24" t="n">
        <v>485360</v>
      </c>
    </row>
    <row r="17" customFormat="false" ht="15" hidden="false" customHeight="true" outlineLevel="0" collapsed="false">
      <c r="A17" s="16" t="s">
        <v>118</v>
      </c>
      <c r="B17" s="17"/>
      <c r="C17" s="17"/>
      <c r="D17" s="17"/>
      <c r="E17" s="17"/>
    </row>
    <row r="18" customFormat="false" ht="15" hidden="false" customHeight="true" outlineLevel="0" collapsed="false">
      <c r="A18" s="18" t="s">
        <v>119</v>
      </c>
      <c r="B18" s="22" t="n">
        <v>96000</v>
      </c>
      <c r="C18" s="22" t="n">
        <v>101000</v>
      </c>
      <c r="D18" s="22" t="n">
        <v>106000</v>
      </c>
      <c r="E18" s="22" t="n">
        <v>112000</v>
      </c>
    </row>
    <row r="19" customFormat="false" ht="15" hidden="false" customHeight="true" outlineLevel="0" collapsed="false">
      <c r="A19" s="18" t="s">
        <v>120</v>
      </c>
      <c r="B19" s="22"/>
      <c r="C19" s="22"/>
      <c r="D19" s="22"/>
      <c r="E19" s="22"/>
    </row>
    <row r="20" customFormat="false" ht="15" hidden="false" customHeight="true" outlineLevel="0" collapsed="false">
      <c r="A20" s="18" t="s">
        <v>121</v>
      </c>
      <c r="B20" s="22"/>
      <c r="C20" s="22"/>
      <c r="D20" s="22"/>
      <c r="E20" s="22"/>
    </row>
    <row r="21" customFormat="false" ht="15" hidden="false" customHeight="true" outlineLevel="0" collapsed="false">
      <c r="A21" s="23" t="s">
        <v>122</v>
      </c>
      <c r="B21" s="24" t="n">
        <v>785200</v>
      </c>
      <c r="C21" s="24" t="n">
        <v>653600</v>
      </c>
      <c r="D21" s="24" t="n">
        <v>538520</v>
      </c>
      <c r="E21" s="24" t="n">
        <v>373360</v>
      </c>
    </row>
    <row r="22" customFormat="false" ht="15" hidden="false" customHeight="true" outlineLevel="0" collapsed="false">
      <c r="A22" s="18" t="s">
        <v>123</v>
      </c>
      <c r="B22" s="22" t="n">
        <v>12000</v>
      </c>
      <c r="C22" s="22" t="n">
        <v>11000</v>
      </c>
      <c r="D22" s="22" t="n">
        <v>10000</v>
      </c>
      <c r="E22" s="22" t="n">
        <v>9000</v>
      </c>
    </row>
    <row r="23" customFormat="false" ht="15" hidden="false" customHeight="true" outlineLevel="0" collapsed="false">
      <c r="A23" s="18" t="s">
        <v>124</v>
      </c>
      <c r="B23" s="22"/>
      <c r="C23" s="22"/>
      <c r="D23" s="22"/>
      <c r="E23" s="22"/>
    </row>
    <row r="24" customFormat="false" ht="15" hidden="false" customHeight="true" outlineLevel="0" collapsed="false">
      <c r="A24" s="23" t="s">
        <v>125</v>
      </c>
      <c r="B24" s="24" t="n">
        <v>773200</v>
      </c>
      <c r="C24" s="24" t="n">
        <v>642600</v>
      </c>
      <c r="D24" s="24" t="n">
        <v>528520</v>
      </c>
      <c r="E24" s="24" t="n">
        <v>364360</v>
      </c>
    </row>
    <row r="25" customFormat="false" ht="15" hidden="false" customHeight="true" outlineLevel="0" collapsed="false">
      <c r="A25" s="16" t="s">
        <v>126</v>
      </c>
      <c r="B25" s="17"/>
      <c r="C25" s="17"/>
      <c r="D25" s="17"/>
      <c r="E25" s="17"/>
    </row>
    <row r="26" customFormat="false" ht="15" hidden="false" customHeight="true" outlineLevel="0" collapsed="false">
      <c r="A26" s="18" t="s">
        <v>127</v>
      </c>
      <c r="B26" s="22"/>
      <c r="C26" s="22"/>
      <c r="D26" s="22"/>
      <c r="E26" s="22"/>
    </row>
    <row r="27" customFormat="false" ht="15" hidden="false" customHeight="true" outlineLevel="0" collapsed="false">
      <c r="A27" s="18" t="s">
        <v>128</v>
      </c>
      <c r="B27" s="22"/>
      <c r="C27" s="22"/>
      <c r="D27" s="22"/>
      <c r="E27" s="22"/>
    </row>
    <row r="28" customFormat="false" ht="15" hidden="false" customHeight="true" outlineLevel="0" collapsed="false">
      <c r="A28" s="18" t="s">
        <v>129</v>
      </c>
      <c r="B28" s="22"/>
      <c r="C28" s="22"/>
      <c r="D28" s="22"/>
      <c r="E28" s="22"/>
    </row>
    <row r="29" customFormat="false" ht="15" hidden="false" customHeight="true" outlineLevel="0" collapsed="false">
      <c r="A29" s="18" t="s">
        <v>130</v>
      </c>
      <c r="B29" s="22"/>
      <c r="C29" s="22"/>
      <c r="D29" s="22"/>
      <c r="E29" s="22"/>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5" min="2" style="1" width="15"/>
    <col collapsed="false" customWidth="true" hidden="false" outlineLevel="0" max="6" min="6" style="1" width="3"/>
  </cols>
  <sheetData>
    <row r="1" customFormat="false" ht="15" hidden="false" customHeight="true" outlineLevel="0" collapsed="false">
      <c r="A1" s="2" t="s">
        <v>0</v>
      </c>
    </row>
    <row r="2" customFormat="false" ht="18" hidden="false" customHeight="true" outlineLevel="0" collapsed="false">
      <c r="A2" s="4" t="s">
        <v>131</v>
      </c>
    </row>
    <row r="3" customFormat="false" ht="30" hidden="false" customHeight="true" outlineLevel="0" collapsed="false">
      <c r="A3" s="5" t="s">
        <v>132</v>
      </c>
      <c r="B3" s="5"/>
      <c r="C3" s="5"/>
      <c r="D3" s="5"/>
      <c r="E3" s="5"/>
      <c r="F3" s="5"/>
    </row>
    <row r="5" customFormat="false" ht="15" hidden="false" customHeight="true" outlineLevel="0" collapsed="false">
      <c r="A5" s="15" t="s">
        <v>102</v>
      </c>
      <c r="B5" s="21" t="s">
        <v>103</v>
      </c>
      <c r="C5" s="21" t="s">
        <v>104</v>
      </c>
      <c r="D5" s="21" t="s">
        <v>105</v>
      </c>
      <c r="E5" s="21" t="s">
        <v>106</v>
      </c>
    </row>
    <row r="6" customFormat="false" ht="15" hidden="false" customHeight="true" outlineLevel="0" collapsed="false">
      <c r="A6" s="16" t="s">
        <v>133</v>
      </c>
      <c r="B6" s="17"/>
      <c r="C6" s="17"/>
      <c r="D6" s="17"/>
      <c r="E6" s="17"/>
    </row>
    <row r="7" customFormat="false" ht="15" hidden="false" customHeight="true" outlineLevel="0" collapsed="false">
      <c r="A7" s="18" t="s">
        <v>134</v>
      </c>
      <c r="B7" s="22" t="n">
        <v>186720</v>
      </c>
      <c r="C7" s="22" t="n">
        <v>268092</v>
      </c>
      <c r="D7" s="22" t="n">
        <v>274355</v>
      </c>
      <c r="E7" s="22" t="n">
        <v>396920</v>
      </c>
    </row>
    <row r="8" customFormat="false" ht="15" hidden="false" customHeight="true" outlineLevel="0" collapsed="false">
      <c r="A8" s="18" t="s">
        <v>135</v>
      </c>
      <c r="B8" s="22"/>
      <c r="C8" s="22"/>
      <c r="D8" s="22"/>
      <c r="E8" s="22"/>
    </row>
    <row r="9" customFormat="false" ht="15" hidden="false" customHeight="true" outlineLevel="0" collapsed="false">
      <c r="A9" s="18" t="s">
        <v>136</v>
      </c>
      <c r="B9" s="22" t="n">
        <v>1178800</v>
      </c>
      <c r="C9" s="22" t="n">
        <v>1065400</v>
      </c>
      <c r="D9" s="22" t="n">
        <v>971600</v>
      </c>
      <c r="E9" s="22" t="n">
        <v>865200</v>
      </c>
    </row>
    <row r="10" customFormat="false" ht="15" hidden="false" customHeight="true" outlineLevel="0" collapsed="false">
      <c r="A10" s="18" t="s">
        <v>137</v>
      </c>
      <c r="B10" s="22" t="n">
        <v>635878</v>
      </c>
      <c r="C10" s="22" t="n">
        <v>574707</v>
      </c>
      <c r="D10" s="22" t="n">
        <v>525747</v>
      </c>
      <c r="E10" s="22" t="n">
        <v>472548</v>
      </c>
    </row>
    <row r="11" customFormat="false" ht="15" hidden="false" customHeight="true" outlineLevel="0" collapsed="false">
      <c r="A11" s="18" t="s">
        <v>138</v>
      </c>
      <c r="B11" s="22" t="n">
        <v>47994</v>
      </c>
      <c r="C11" s="22" t="n">
        <v>43377</v>
      </c>
      <c r="D11" s="22" t="n">
        <v>39558</v>
      </c>
      <c r="E11" s="22" t="n">
        <v>35226</v>
      </c>
    </row>
    <row r="12" customFormat="false" ht="15" hidden="false" customHeight="true" outlineLevel="0" collapsed="false">
      <c r="A12" s="18" t="s">
        <v>139</v>
      </c>
      <c r="B12" s="22"/>
      <c r="C12" s="22"/>
      <c r="D12" s="22"/>
      <c r="E12" s="22"/>
    </row>
    <row r="13" customFormat="false" ht="15" hidden="false" customHeight="true" outlineLevel="0" collapsed="false">
      <c r="A13" s="23" t="s">
        <v>140</v>
      </c>
      <c r="B13" s="24" t="n">
        <v>2049392</v>
      </c>
      <c r="C13" s="24" t="n">
        <v>1951576</v>
      </c>
      <c r="D13" s="24" t="n">
        <v>1811260</v>
      </c>
      <c r="E13" s="24" t="n">
        <v>1769894</v>
      </c>
    </row>
    <row r="14" customFormat="false" ht="15" hidden="false" customHeight="true" outlineLevel="0" collapsed="false">
      <c r="A14" s="16" t="s">
        <v>141</v>
      </c>
      <c r="B14" s="17"/>
      <c r="C14" s="17"/>
      <c r="D14" s="17"/>
      <c r="E14" s="17"/>
    </row>
    <row r="15" customFormat="false" ht="15" hidden="false" customHeight="true" outlineLevel="0" collapsed="false">
      <c r="A15" s="18" t="s">
        <v>142</v>
      </c>
      <c r="B15" s="22" t="n">
        <v>4375000</v>
      </c>
      <c r="C15" s="22" t="n">
        <v>3955000</v>
      </c>
      <c r="D15" s="22" t="n">
        <v>3655000</v>
      </c>
      <c r="E15" s="22" t="n">
        <v>3290000</v>
      </c>
    </row>
    <row r="16" customFormat="false" ht="15" hidden="false" customHeight="true" outlineLevel="0" collapsed="false">
      <c r="A16" s="18" t="s">
        <v>143</v>
      </c>
      <c r="B16" s="22" t="n">
        <v>2485000</v>
      </c>
      <c r="C16" s="22" t="n">
        <v>2175000</v>
      </c>
      <c r="D16" s="22" t="n">
        <v>1880000</v>
      </c>
      <c r="E16" s="22" t="n">
        <v>1602000</v>
      </c>
    </row>
    <row r="17" customFormat="false" ht="15" hidden="false" customHeight="true" outlineLevel="0" collapsed="false">
      <c r="A17" s="23" t="s">
        <v>144</v>
      </c>
      <c r="B17" s="24" t="n">
        <v>1890000</v>
      </c>
      <c r="C17" s="24" t="n">
        <v>1780000</v>
      </c>
      <c r="D17" s="24" t="n">
        <v>1775000</v>
      </c>
      <c r="E17" s="24" t="n">
        <v>1688000</v>
      </c>
    </row>
    <row r="18" customFormat="false" ht="15" hidden="false" customHeight="true" outlineLevel="0" collapsed="false">
      <c r="A18" s="18" t="s">
        <v>145</v>
      </c>
      <c r="B18" s="22"/>
      <c r="C18" s="22"/>
      <c r="D18" s="22"/>
      <c r="E18" s="22"/>
    </row>
    <row r="19" customFormat="false" ht="15" hidden="false" customHeight="true" outlineLevel="0" collapsed="false">
      <c r="A19" s="18" t="s">
        <v>146</v>
      </c>
      <c r="B19" s="22"/>
      <c r="C19" s="22"/>
      <c r="D19" s="22"/>
      <c r="E19" s="22"/>
    </row>
    <row r="20" customFormat="false" ht="15" hidden="false" customHeight="true" outlineLevel="0" collapsed="false">
      <c r="A20" s="18" t="s">
        <v>147</v>
      </c>
      <c r="B20" s="22"/>
      <c r="C20" s="22"/>
      <c r="D20" s="22"/>
      <c r="E20" s="22"/>
    </row>
    <row r="21" customFormat="false" ht="15" hidden="false" customHeight="true" outlineLevel="0" collapsed="false">
      <c r="A21" s="18" t="s">
        <v>148</v>
      </c>
      <c r="B21" s="22"/>
      <c r="C21" s="22"/>
      <c r="D21" s="22"/>
      <c r="E21" s="22"/>
    </row>
    <row r="22" customFormat="false" ht="15" hidden="false" customHeight="true" outlineLevel="0" collapsed="false">
      <c r="A22" s="18" t="s">
        <v>149</v>
      </c>
      <c r="B22" s="22"/>
      <c r="C22" s="22"/>
      <c r="D22" s="22"/>
      <c r="E22" s="22"/>
    </row>
    <row r="23" customFormat="false" ht="15" hidden="false" customHeight="true" outlineLevel="0" collapsed="false">
      <c r="A23" s="18" t="s">
        <v>150</v>
      </c>
      <c r="B23" s="22" t="n">
        <v>60000</v>
      </c>
      <c r="C23" s="22" t="n">
        <v>60000</v>
      </c>
      <c r="D23" s="22" t="n">
        <v>60000</v>
      </c>
      <c r="E23" s="22" t="n">
        <v>60000</v>
      </c>
    </row>
    <row r="24" customFormat="false" ht="15" hidden="false" customHeight="true" outlineLevel="0" collapsed="false">
      <c r="A24" s="23" t="s">
        <v>151</v>
      </c>
      <c r="B24" s="24" t="n">
        <v>3999392</v>
      </c>
      <c r="C24" s="24" t="n">
        <v>3791576</v>
      </c>
      <c r="D24" s="24" t="n">
        <v>3646260</v>
      </c>
      <c r="E24" s="24" t="n">
        <v>3517894</v>
      </c>
    </row>
    <row r="25" customFormat="false" ht="15" hidden="false" customHeight="true" outlineLevel="0" collapsed="false">
      <c r="A25" s="16" t="s">
        <v>152</v>
      </c>
      <c r="B25" s="17"/>
      <c r="C25" s="17"/>
      <c r="D25" s="17"/>
      <c r="E25" s="17"/>
    </row>
    <row r="26" customFormat="false" ht="15" hidden="false" customHeight="true" outlineLevel="0" collapsed="false">
      <c r="A26" s="18" t="s">
        <v>153</v>
      </c>
      <c r="B26" s="22" t="n">
        <v>619712</v>
      </c>
      <c r="C26" s="22" t="n">
        <v>560096</v>
      </c>
      <c r="D26" s="22" t="n">
        <v>512380</v>
      </c>
      <c r="E26" s="22" t="n">
        <v>460534</v>
      </c>
    </row>
    <row r="27" customFormat="false" ht="15" hidden="false" customHeight="true" outlineLevel="0" collapsed="false">
      <c r="A27" s="18" t="s">
        <v>154</v>
      </c>
      <c r="B27" s="22" t="n">
        <v>155000</v>
      </c>
      <c r="C27" s="22" t="n">
        <v>152000</v>
      </c>
      <c r="D27" s="22" t="n">
        <v>150000</v>
      </c>
      <c r="E27" s="22" t="n">
        <v>145000</v>
      </c>
    </row>
    <row r="28" customFormat="false" ht="15" hidden="false" customHeight="true" outlineLevel="0" collapsed="false">
      <c r="A28" s="18" t="s">
        <v>155</v>
      </c>
      <c r="B28" s="22" t="n">
        <v>90000</v>
      </c>
      <c r="C28" s="22" t="n">
        <v>88000</v>
      </c>
      <c r="D28" s="22" t="n">
        <v>85000</v>
      </c>
      <c r="E28" s="22" t="n">
        <v>82000</v>
      </c>
    </row>
    <row r="29" customFormat="false" ht="15" hidden="false" customHeight="true" outlineLevel="0" collapsed="false">
      <c r="A29" s="18" t="s">
        <v>156</v>
      </c>
      <c r="B29" s="22"/>
      <c r="C29" s="22"/>
      <c r="D29" s="22"/>
      <c r="E29" s="22"/>
    </row>
    <row r="30" customFormat="false" ht="15" hidden="false" customHeight="true" outlineLevel="0" collapsed="false">
      <c r="A30" s="18" t="s">
        <v>157</v>
      </c>
      <c r="B30" s="22"/>
      <c r="C30" s="22"/>
      <c r="D30" s="22"/>
      <c r="E30" s="22"/>
    </row>
    <row r="31" customFormat="false" ht="15" hidden="false" customHeight="true" outlineLevel="0" collapsed="false">
      <c r="A31" s="18" t="s">
        <v>158</v>
      </c>
      <c r="B31" s="22" t="n">
        <v>210000</v>
      </c>
      <c r="C31" s="22" t="n">
        <v>208000</v>
      </c>
      <c r="D31" s="22" t="n">
        <v>205000</v>
      </c>
      <c r="E31" s="22" t="n">
        <v>200000</v>
      </c>
    </row>
    <row r="32" customFormat="false" ht="15" hidden="false" customHeight="true" outlineLevel="0" collapsed="false">
      <c r="A32" s="18" t="s">
        <v>159</v>
      </c>
      <c r="B32" s="22"/>
      <c r="C32" s="22"/>
      <c r="D32" s="22"/>
      <c r="E32" s="22"/>
    </row>
    <row r="33" customFormat="false" ht="15" hidden="false" customHeight="true" outlineLevel="0" collapsed="false">
      <c r="A33" s="18" t="s">
        <v>160</v>
      </c>
      <c r="B33" s="22"/>
      <c r="C33" s="22"/>
      <c r="D33" s="22"/>
      <c r="E33" s="22"/>
    </row>
    <row r="34" customFormat="false" ht="15" hidden="false" customHeight="true" outlineLevel="0" collapsed="false">
      <c r="A34" s="23" t="s">
        <v>161</v>
      </c>
      <c r="B34" s="24" t="n">
        <v>1074712</v>
      </c>
      <c r="C34" s="24" t="n">
        <v>1008096</v>
      </c>
      <c r="D34" s="24" t="n">
        <v>952380</v>
      </c>
      <c r="E34" s="24" t="n">
        <v>887534</v>
      </c>
    </row>
    <row r="35" customFormat="false" ht="15" hidden="false" customHeight="true" outlineLevel="0" collapsed="false">
      <c r="A35" s="16" t="s">
        <v>162</v>
      </c>
      <c r="B35" s="17"/>
      <c r="C35" s="17"/>
      <c r="D35" s="17"/>
      <c r="E35" s="17"/>
    </row>
    <row r="36" customFormat="false" ht="15" hidden="false" customHeight="true" outlineLevel="0" collapsed="false">
      <c r="A36" s="18" t="s">
        <v>163</v>
      </c>
      <c r="B36" s="22" t="n">
        <v>660000</v>
      </c>
      <c r="C36" s="22" t="n">
        <v>842000</v>
      </c>
      <c r="D36" s="22" t="n">
        <v>1015000</v>
      </c>
      <c r="E36" s="22" t="n">
        <v>1180000</v>
      </c>
    </row>
    <row r="37" customFormat="false" ht="15" hidden="false" customHeight="true" outlineLevel="0" collapsed="false">
      <c r="A37" s="18" t="s">
        <v>164</v>
      </c>
      <c r="B37" s="22"/>
      <c r="C37" s="22"/>
      <c r="D37" s="22"/>
      <c r="E37" s="22"/>
    </row>
    <row r="38" customFormat="false" ht="15" hidden="false" customHeight="true" outlineLevel="0" collapsed="false">
      <c r="A38" s="18" t="s">
        <v>165</v>
      </c>
      <c r="B38" s="22"/>
      <c r="C38" s="22"/>
      <c r="D38" s="22"/>
      <c r="E38" s="22"/>
    </row>
    <row r="39" customFormat="false" ht="15" hidden="false" customHeight="true" outlineLevel="0" collapsed="false">
      <c r="A39" s="18" t="s">
        <v>166</v>
      </c>
      <c r="B39" s="22"/>
      <c r="C39" s="22"/>
      <c r="D39" s="22"/>
      <c r="E39" s="22"/>
    </row>
    <row r="40" customFormat="false" ht="15" hidden="false" customHeight="true" outlineLevel="0" collapsed="false">
      <c r="A40" s="23" t="s">
        <v>167</v>
      </c>
      <c r="B40" s="24" t="n">
        <v>1734712</v>
      </c>
      <c r="C40" s="24" t="n">
        <v>1850096</v>
      </c>
      <c r="D40" s="24" t="n">
        <v>1967380</v>
      </c>
      <c r="E40" s="24" t="n">
        <v>2067534</v>
      </c>
    </row>
    <row r="41" customFormat="false" ht="15" hidden="false" customHeight="true" outlineLevel="0" collapsed="false">
      <c r="A41" s="16" t="s">
        <v>168</v>
      </c>
      <c r="B41" s="17"/>
      <c r="C41" s="17"/>
      <c r="D41" s="17"/>
      <c r="E41" s="17"/>
    </row>
    <row r="42" customFormat="false" ht="15" hidden="false" customHeight="true" outlineLevel="0" collapsed="false">
      <c r="A42" s="18" t="s">
        <v>169</v>
      </c>
      <c r="B42" s="22"/>
      <c r="C42" s="22"/>
      <c r="D42" s="22"/>
      <c r="E42" s="22"/>
    </row>
    <row r="43" customFormat="false" ht="15" hidden="false" customHeight="true" outlineLevel="0" collapsed="false">
      <c r="A43" s="18" t="s">
        <v>170</v>
      </c>
      <c r="B43" s="22" t="n">
        <v>10000</v>
      </c>
      <c r="C43" s="22" t="n">
        <v>10000</v>
      </c>
      <c r="D43" s="22" t="n">
        <v>10000</v>
      </c>
      <c r="E43" s="22" t="n">
        <v>10000</v>
      </c>
    </row>
    <row r="44" customFormat="false" ht="15" hidden="false" customHeight="true" outlineLevel="0" collapsed="false">
      <c r="A44" s="18" t="s">
        <v>171</v>
      </c>
      <c r="B44" s="22"/>
      <c r="C44" s="22"/>
      <c r="D44" s="22"/>
      <c r="E44" s="22"/>
    </row>
    <row r="45" customFormat="false" ht="15" hidden="false" customHeight="true" outlineLevel="0" collapsed="false">
      <c r="A45" s="18" t="s">
        <v>172</v>
      </c>
      <c r="B45" s="22" t="n">
        <v>2254680</v>
      </c>
      <c r="C45" s="22" t="n">
        <v>1931480</v>
      </c>
      <c r="D45" s="22" t="n">
        <v>1668880</v>
      </c>
      <c r="E45" s="22" t="n">
        <v>1440360</v>
      </c>
    </row>
    <row r="46" customFormat="false" ht="15" hidden="false" customHeight="true" outlineLevel="0" collapsed="false">
      <c r="A46" s="18" t="s">
        <v>173</v>
      </c>
      <c r="B46" s="22"/>
      <c r="C46" s="22"/>
      <c r="D46" s="22"/>
      <c r="E46" s="22"/>
    </row>
    <row r="47" customFormat="false" ht="15" hidden="false" customHeight="true" outlineLevel="0" collapsed="false">
      <c r="A47" s="18" t="s">
        <v>174</v>
      </c>
      <c r="B47" s="22"/>
      <c r="C47" s="22"/>
      <c r="D47" s="22"/>
      <c r="E47" s="22"/>
    </row>
    <row r="48" customFormat="false" ht="15" hidden="false" customHeight="true" outlineLevel="0" collapsed="false">
      <c r="A48" s="18" t="s">
        <v>175</v>
      </c>
      <c r="B48" s="22"/>
      <c r="C48" s="22"/>
      <c r="D48" s="22"/>
      <c r="E48" s="22"/>
    </row>
    <row r="49" customFormat="false" ht="15" hidden="false" customHeight="true" outlineLevel="0" collapsed="false">
      <c r="A49" s="23" t="s">
        <v>176</v>
      </c>
      <c r="B49" s="24" t="n">
        <v>2264680</v>
      </c>
      <c r="C49" s="24" t="n">
        <v>1941480</v>
      </c>
      <c r="D49" s="24" t="n">
        <v>1678880</v>
      </c>
      <c r="E49" s="24" t="n">
        <v>1450360</v>
      </c>
    </row>
    <row r="50" customFormat="false" ht="15" hidden="false" customHeight="true" outlineLevel="0" collapsed="false">
      <c r="A50" s="23" t="s">
        <v>177</v>
      </c>
      <c r="B50" s="24" t="n">
        <v>3999392</v>
      </c>
      <c r="C50" s="24" t="n">
        <v>3791576</v>
      </c>
      <c r="D50" s="24" t="n">
        <v>3646260</v>
      </c>
      <c r="E50" s="24" t="n">
        <v>3517894</v>
      </c>
    </row>
    <row r="51" customFormat="false" ht="15" hidden="false" customHeight="true" outlineLevel="0" collapsed="false">
      <c r="A51" s="16" t="s">
        <v>178</v>
      </c>
      <c r="B51" s="17"/>
      <c r="C51" s="17"/>
      <c r="D51" s="17"/>
      <c r="E51" s="17"/>
    </row>
    <row r="52" customFormat="false" ht="15" hidden="false" customHeight="true" outlineLevel="0" collapsed="false">
      <c r="A52" s="18" t="s">
        <v>179</v>
      </c>
      <c r="B52" s="22"/>
      <c r="C52" s="22"/>
      <c r="D52" s="22"/>
      <c r="E52" s="22"/>
    </row>
    <row r="53" customFormat="false" ht="15" hidden="false" customHeight="true" outlineLevel="0" collapsed="false">
      <c r="A53" s="18" t="s">
        <v>180</v>
      </c>
      <c r="B53" s="22"/>
      <c r="C53" s="22"/>
      <c r="D53" s="22"/>
      <c r="E53" s="22"/>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5" min="2" style="1" width="15"/>
    <col collapsed="false" customWidth="true" hidden="false" outlineLevel="0" max="6" min="6" style="1" width="3"/>
  </cols>
  <sheetData>
    <row r="1" customFormat="false" ht="15" hidden="false" customHeight="true" outlineLevel="0" collapsed="false">
      <c r="A1" s="2" t="s">
        <v>0</v>
      </c>
    </row>
    <row r="2" customFormat="false" ht="18" hidden="false" customHeight="true" outlineLevel="0" collapsed="false">
      <c r="A2" s="4" t="s">
        <v>181</v>
      </c>
    </row>
    <row r="3" customFormat="false" ht="30" hidden="false" customHeight="true" outlineLevel="0" collapsed="false">
      <c r="A3" s="5" t="s">
        <v>182</v>
      </c>
      <c r="B3" s="5"/>
      <c r="C3" s="5"/>
      <c r="D3" s="5"/>
      <c r="E3" s="5"/>
      <c r="F3" s="5"/>
    </row>
    <row r="5" customFormat="false" ht="15" hidden="false" customHeight="true" outlineLevel="0" collapsed="false">
      <c r="A5" s="15" t="s">
        <v>102</v>
      </c>
      <c r="B5" s="21" t="s">
        <v>103</v>
      </c>
      <c r="C5" s="21" t="s">
        <v>104</v>
      </c>
      <c r="D5" s="21" t="s">
        <v>105</v>
      </c>
      <c r="E5" s="21" t="s">
        <v>106</v>
      </c>
    </row>
    <row r="6" customFormat="false" ht="15" hidden="false" customHeight="true" outlineLevel="0" collapsed="false">
      <c r="A6" s="16" t="s">
        <v>183</v>
      </c>
      <c r="B6" s="17"/>
      <c r="C6" s="17"/>
      <c r="D6" s="17"/>
      <c r="E6" s="17"/>
    </row>
    <row r="7" customFormat="false" ht="15" hidden="false" customHeight="true" outlineLevel="0" collapsed="false">
      <c r="A7" s="18" t="s">
        <v>125</v>
      </c>
      <c r="B7" s="22" t="n">
        <v>773200</v>
      </c>
      <c r="C7" s="22" t="n">
        <v>642600</v>
      </c>
      <c r="D7" s="22" t="n">
        <v>528520</v>
      </c>
      <c r="E7" s="22" t="n">
        <v>364360</v>
      </c>
    </row>
    <row r="8" customFormat="false" ht="15" hidden="false" customHeight="true" outlineLevel="0" collapsed="false">
      <c r="A8" s="18" t="s">
        <v>113</v>
      </c>
      <c r="B8" s="22" t="n">
        <v>310000</v>
      </c>
      <c r="C8" s="22" t="n">
        <v>295000</v>
      </c>
      <c r="D8" s="22" t="n">
        <v>278000</v>
      </c>
      <c r="E8" s="22" t="n">
        <v>262000</v>
      </c>
    </row>
    <row r="9" customFormat="false" ht="15" hidden="false" customHeight="true" outlineLevel="0" collapsed="false">
      <c r="A9" s="18" t="s">
        <v>184</v>
      </c>
      <c r="B9" s="22"/>
      <c r="C9" s="22"/>
      <c r="D9" s="22"/>
      <c r="E9" s="22"/>
    </row>
    <row r="10" customFormat="false" ht="15" hidden="false" customHeight="true" outlineLevel="0" collapsed="false">
      <c r="A10" s="18" t="s">
        <v>115</v>
      </c>
      <c r="B10" s="22"/>
      <c r="C10" s="22"/>
      <c r="D10" s="22"/>
      <c r="E10" s="22"/>
    </row>
    <row r="11" customFormat="false" ht="15" hidden="false" customHeight="true" outlineLevel="0" collapsed="false">
      <c r="A11" s="18" t="s">
        <v>114</v>
      </c>
      <c r="B11" s="22"/>
      <c r="C11" s="22"/>
      <c r="D11" s="22"/>
      <c r="E11" s="22"/>
    </row>
    <row r="12" customFormat="false" ht="15" hidden="false" customHeight="true" outlineLevel="0" collapsed="false">
      <c r="A12" s="18" t="s">
        <v>185</v>
      </c>
      <c r="B12" s="22"/>
      <c r="C12" s="22"/>
      <c r="D12" s="22"/>
      <c r="E12" s="22"/>
    </row>
    <row r="13" customFormat="false" ht="15" hidden="false" customHeight="true" outlineLevel="0" collapsed="false">
      <c r="A13" s="18" t="s">
        <v>186</v>
      </c>
      <c r="B13" s="22"/>
      <c r="C13" s="22"/>
      <c r="D13" s="22"/>
      <c r="E13" s="22"/>
    </row>
    <row r="14" customFormat="false" ht="15" hidden="false" customHeight="true" outlineLevel="0" collapsed="false">
      <c r="A14" s="18" t="s">
        <v>187</v>
      </c>
      <c r="B14" s="22" t="n">
        <v>-113400</v>
      </c>
      <c r="C14" s="22" t="n">
        <v>-93800</v>
      </c>
      <c r="D14" s="22" t="n">
        <v>-106400</v>
      </c>
      <c r="E14" s="22" t="n">
        <v>-55200</v>
      </c>
    </row>
    <row r="15" customFormat="false" ht="15" hidden="false" customHeight="true" outlineLevel="0" collapsed="false">
      <c r="A15" s="18" t="s">
        <v>188</v>
      </c>
      <c r="B15" s="22" t="n">
        <v>-61171</v>
      </c>
      <c r="C15" s="22" t="n">
        <v>-48960</v>
      </c>
      <c r="D15" s="22" t="n">
        <v>-53199</v>
      </c>
      <c r="E15" s="22" t="n">
        <v>-17548</v>
      </c>
    </row>
    <row r="16" customFormat="false" ht="15" hidden="false" customHeight="true" outlineLevel="0" collapsed="false">
      <c r="A16" s="18" t="s">
        <v>189</v>
      </c>
      <c r="B16" s="22" t="n">
        <v>59616</v>
      </c>
      <c r="C16" s="22" t="n">
        <v>47716</v>
      </c>
      <c r="D16" s="22" t="n">
        <v>51846</v>
      </c>
      <c r="E16" s="22" t="n">
        <v>-9466</v>
      </c>
    </row>
    <row r="17" customFormat="false" ht="15" hidden="false" customHeight="true" outlineLevel="0" collapsed="false">
      <c r="A17" s="18" t="s">
        <v>190</v>
      </c>
      <c r="B17" s="22" t="n">
        <v>383</v>
      </c>
      <c r="C17" s="22" t="n">
        <v>1181</v>
      </c>
      <c r="D17" s="22" t="n">
        <v>3668</v>
      </c>
      <c r="E17" s="22" t="n">
        <v>4774</v>
      </c>
    </row>
    <row r="18" customFormat="false" ht="15" hidden="false" customHeight="true" outlineLevel="0" collapsed="false">
      <c r="A18" s="23" t="s">
        <v>191</v>
      </c>
      <c r="B18" s="24" t="n">
        <v>968628</v>
      </c>
      <c r="C18" s="24" t="n">
        <v>843737</v>
      </c>
      <c r="D18" s="24" t="n">
        <v>702435</v>
      </c>
      <c r="E18" s="24" t="n">
        <v>548920</v>
      </c>
    </row>
    <row r="19" customFormat="false" ht="15" hidden="false" customHeight="true" outlineLevel="0" collapsed="false">
      <c r="A19" s="16" t="s">
        <v>192</v>
      </c>
      <c r="B19" s="17"/>
      <c r="C19" s="17"/>
      <c r="D19" s="17"/>
      <c r="E19" s="17"/>
    </row>
    <row r="20" customFormat="false" ht="15" hidden="false" customHeight="true" outlineLevel="0" collapsed="false">
      <c r="A20" s="18" t="s">
        <v>193</v>
      </c>
      <c r="B20" s="22" t="n">
        <v>-420000</v>
      </c>
      <c r="C20" s="22" t="n">
        <v>-300000</v>
      </c>
      <c r="D20" s="22" t="n">
        <v>-365000</v>
      </c>
      <c r="E20" s="22" t="n">
        <v>-240000</v>
      </c>
    </row>
    <row r="21" customFormat="false" ht="15" hidden="false" customHeight="true" outlineLevel="0" collapsed="false">
      <c r="A21" s="18" t="s">
        <v>194</v>
      </c>
      <c r="B21" s="22"/>
      <c r="C21" s="22"/>
      <c r="D21" s="22"/>
      <c r="E21" s="22"/>
    </row>
    <row r="22" customFormat="false" ht="15" hidden="false" customHeight="true" outlineLevel="0" collapsed="false">
      <c r="A22" s="18" t="s">
        <v>195</v>
      </c>
      <c r="B22" s="22"/>
      <c r="C22" s="22"/>
      <c r="D22" s="22"/>
      <c r="E22" s="22"/>
    </row>
    <row r="23" customFormat="false" ht="15" hidden="false" customHeight="true" outlineLevel="0" collapsed="false">
      <c r="A23" s="18" t="s">
        <v>196</v>
      </c>
      <c r="B23" s="22"/>
      <c r="C23" s="22"/>
      <c r="D23" s="22"/>
      <c r="E23" s="22"/>
    </row>
    <row r="24" customFormat="false" ht="15" hidden="false" customHeight="true" outlineLevel="0" collapsed="false">
      <c r="A24" s="18" t="s">
        <v>197</v>
      </c>
      <c r="B24" s="22"/>
      <c r="C24" s="22"/>
      <c r="D24" s="22"/>
      <c r="E24" s="22"/>
    </row>
    <row r="25" customFormat="false" ht="15" hidden="false" customHeight="true" outlineLevel="0" collapsed="false">
      <c r="A25" s="23" t="s">
        <v>198</v>
      </c>
      <c r="B25" s="24" t="n">
        <v>-420000</v>
      </c>
      <c r="C25" s="24" t="n">
        <v>-300000</v>
      </c>
      <c r="D25" s="24" t="n">
        <v>-365000</v>
      </c>
      <c r="E25" s="24" t="n">
        <v>-240000</v>
      </c>
    </row>
    <row r="26" customFormat="false" ht="15" hidden="false" customHeight="true" outlineLevel="0" collapsed="false">
      <c r="A26" s="16" t="s">
        <v>199</v>
      </c>
      <c r="B26" s="17"/>
      <c r="C26" s="17"/>
      <c r="D26" s="17"/>
      <c r="E26" s="17"/>
    </row>
    <row r="27" customFormat="false" ht="15" hidden="false" customHeight="true" outlineLevel="0" collapsed="false">
      <c r="A27" s="18" t="s">
        <v>200</v>
      </c>
      <c r="B27" s="22"/>
      <c r="C27" s="22"/>
      <c r="D27" s="22"/>
      <c r="E27" s="22"/>
    </row>
    <row r="28" customFormat="false" ht="15" hidden="false" customHeight="true" outlineLevel="0" collapsed="false">
      <c r="A28" s="18" t="s">
        <v>201</v>
      </c>
      <c r="B28" s="22" t="n">
        <v>-180000</v>
      </c>
      <c r="C28" s="22" t="n">
        <v>-170000</v>
      </c>
      <c r="D28" s="22" t="n">
        <v>-160000</v>
      </c>
      <c r="E28" s="22" t="n">
        <v>-150000</v>
      </c>
    </row>
    <row r="29" customFormat="false" ht="15" hidden="false" customHeight="true" outlineLevel="0" collapsed="false">
      <c r="A29" s="18" t="s">
        <v>202</v>
      </c>
      <c r="B29" s="22"/>
      <c r="C29" s="22"/>
      <c r="D29" s="22"/>
      <c r="E29" s="22"/>
    </row>
    <row r="30" customFormat="false" ht="15" hidden="false" customHeight="true" outlineLevel="0" collapsed="false">
      <c r="A30" s="18" t="s">
        <v>203</v>
      </c>
      <c r="B30" s="22"/>
      <c r="C30" s="22"/>
      <c r="D30" s="22"/>
      <c r="E30" s="22"/>
    </row>
    <row r="31" customFormat="false" ht="15" hidden="false" customHeight="true" outlineLevel="0" collapsed="false">
      <c r="A31" s="18" t="s">
        <v>204</v>
      </c>
      <c r="B31" s="22" t="n">
        <v>-450000</v>
      </c>
      <c r="C31" s="22" t="n">
        <v>-380000</v>
      </c>
      <c r="D31" s="22" t="n">
        <v>-300000</v>
      </c>
      <c r="E31" s="22" t="n">
        <v>-260000</v>
      </c>
    </row>
    <row r="32" customFormat="false" ht="15" hidden="false" customHeight="true" outlineLevel="0" collapsed="false">
      <c r="A32" s="18" t="s">
        <v>205</v>
      </c>
      <c r="B32" s="22"/>
      <c r="C32" s="22"/>
      <c r="D32" s="22"/>
      <c r="E32" s="22"/>
    </row>
    <row r="33" customFormat="false" ht="15" hidden="false" customHeight="true" outlineLevel="0" collapsed="false">
      <c r="A33" s="23" t="s">
        <v>206</v>
      </c>
      <c r="B33" s="24" t="n">
        <v>-630000</v>
      </c>
      <c r="C33" s="24" t="n">
        <v>-550000</v>
      </c>
      <c r="D33" s="24" t="n">
        <v>-460000</v>
      </c>
      <c r="E33" s="24" t="n">
        <v>-410000</v>
      </c>
    </row>
    <row r="34" customFormat="false" ht="15" hidden="false" customHeight="true" outlineLevel="0" collapsed="false">
      <c r="A34" s="16" t="s">
        <v>207</v>
      </c>
      <c r="B34" s="17"/>
      <c r="C34" s="17"/>
      <c r="D34" s="17"/>
      <c r="E34" s="17"/>
    </row>
    <row r="35" customFormat="false" ht="15" hidden="false" customHeight="true" outlineLevel="0" collapsed="false">
      <c r="A35" s="18" t="s">
        <v>208</v>
      </c>
      <c r="B35" s="22"/>
      <c r="C35" s="22"/>
      <c r="D35" s="22"/>
      <c r="E35" s="22"/>
    </row>
    <row r="36" customFormat="false" ht="15" hidden="false" customHeight="true" outlineLevel="0" collapsed="false">
      <c r="A36" s="23" t="s">
        <v>209</v>
      </c>
      <c r="B36" s="24" t="n">
        <v>-81372</v>
      </c>
      <c r="C36" s="24" t="n">
        <v>-6263</v>
      </c>
      <c r="D36" s="24" t="n">
        <v>-122565</v>
      </c>
      <c r="E36" s="24" t="n">
        <v>-101080</v>
      </c>
    </row>
    <row r="37" customFormat="false" ht="15" hidden="false" customHeight="true" outlineLevel="0" collapsed="false">
      <c r="A37" s="18" t="s">
        <v>210</v>
      </c>
      <c r="B37" s="22" t="n">
        <v>268092</v>
      </c>
      <c r="C37" s="22" t="n">
        <v>274355</v>
      </c>
      <c r="D37" s="22" t="n">
        <v>396920</v>
      </c>
      <c r="E37" s="22" t="n">
        <v>498000</v>
      </c>
    </row>
    <row r="38" customFormat="false" ht="15" hidden="false" customHeight="true" outlineLevel="0" collapsed="false">
      <c r="A38" s="23" t="s">
        <v>211</v>
      </c>
      <c r="B38" s="24" t="n">
        <v>186720</v>
      </c>
      <c r="C38" s="24" t="n">
        <v>268092</v>
      </c>
      <c r="D38" s="24" t="n">
        <v>274355</v>
      </c>
      <c r="E38" s="24" t="n">
        <v>396920</v>
      </c>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34"/>
    <col collapsed="false" customWidth="true" hidden="false" outlineLevel="0" max="6" min="3" style="1" width="15"/>
    <col collapsed="false" customWidth="true" hidden="false" outlineLevel="0" max="7" min="7" style="1" width="24"/>
    <col collapsed="false" customWidth="true" hidden="false" outlineLevel="0" max="8" min="8" style="1" width="64"/>
  </cols>
  <sheetData>
    <row r="1" customFormat="false" ht="15" hidden="false" customHeight="true" outlineLevel="0" collapsed="false">
      <c r="A1" s="2" t="s">
        <v>0</v>
      </c>
    </row>
    <row r="2" customFormat="false" ht="18" hidden="false" customHeight="true" outlineLevel="0" collapsed="false">
      <c r="A2" s="4" t="s">
        <v>212</v>
      </c>
    </row>
    <row r="3" customFormat="false" ht="30" hidden="false" customHeight="true" outlineLevel="0" collapsed="false">
      <c r="A3" s="5" t="s">
        <v>213</v>
      </c>
      <c r="B3" s="5"/>
      <c r="C3" s="5"/>
      <c r="D3" s="5"/>
      <c r="E3" s="5"/>
      <c r="F3" s="5"/>
    </row>
    <row r="5" customFormat="false" ht="25.5" hidden="false" customHeight="true" outlineLevel="0" collapsed="false">
      <c r="A5" s="25" t="s">
        <v>214</v>
      </c>
      <c r="B5" s="25" t="s">
        <v>215</v>
      </c>
      <c r="C5" s="25" t="s">
        <v>103</v>
      </c>
      <c r="D5" s="25" t="s">
        <v>104</v>
      </c>
      <c r="E5" s="25" t="s">
        <v>105</v>
      </c>
      <c r="F5" s="25" t="s">
        <v>106</v>
      </c>
      <c r="G5" s="25" t="s">
        <v>216</v>
      </c>
      <c r="H5" s="25" t="s">
        <v>217</v>
      </c>
    </row>
    <row r="6" customFormat="false" ht="15" hidden="false" customHeight="true" outlineLevel="0" collapsed="false">
      <c r="A6" s="26" t="s">
        <v>218</v>
      </c>
      <c r="B6" s="26" t="s">
        <v>219</v>
      </c>
      <c r="C6" s="27" t="n">
        <v>185000</v>
      </c>
      <c r="D6" s="27" t="n">
        <v>175000</v>
      </c>
      <c r="E6" s="27" t="n">
        <v>160000</v>
      </c>
      <c r="F6" s="27" t="n">
        <v>150000</v>
      </c>
      <c r="G6" s="26" t="s">
        <v>220</v>
      </c>
      <c r="H6" s="19" t="s">
        <v>221</v>
      </c>
    </row>
    <row r="7" customFormat="false" ht="15" hidden="false" customHeight="true" outlineLevel="0" collapsed="false">
      <c r="A7" s="26" t="s">
        <v>222</v>
      </c>
      <c r="B7" s="26" t="s">
        <v>223</v>
      </c>
      <c r="C7" s="27" t="n">
        <v>210000</v>
      </c>
      <c r="D7" s="27" t="n">
        <v>210000</v>
      </c>
      <c r="E7" s="27" t="n">
        <v>205000</v>
      </c>
      <c r="F7" s="27" t="n">
        <v>200000</v>
      </c>
      <c r="G7" s="26" t="s">
        <v>220</v>
      </c>
      <c r="H7" s="19" t="s">
        <v>224</v>
      </c>
    </row>
    <row r="8" customFormat="false" ht="15" hidden="false" customHeight="true" outlineLevel="0" collapsed="false">
      <c r="A8" s="26" t="s">
        <v>225</v>
      </c>
      <c r="B8" s="26" t="s">
        <v>226</v>
      </c>
      <c r="C8" s="27" t="n">
        <v>48000</v>
      </c>
      <c r="D8" s="27" t="n">
        <v>48000</v>
      </c>
      <c r="E8" s="27" t="n">
        <v>48000</v>
      </c>
      <c r="F8" s="27" t="n">
        <v>48000</v>
      </c>
      <c r="G8" s="26" t="s">
        <v>220</v>
      </c>
      <c r="H8" s="19" t="s">
        <v>227</v>
      </c>
    </row>
    <row r="9" customFormat="false" ht="15" hidden="false" customHeight="true" outlineLevel="0" collapsed="false">
      <c r="A9" s="26" t="s">
        <v>228</v>
      </c>
      <c r="B9" s="26" t="s">
        <v>228</v>
      </c>
      <c r="C9" s="27" t="n">
        <v>31000</v>
      </c>
      <c r="D9" s="27" t="n">
        <v>26000</v>
      </c>
      <c r="E9" s="27" t="n">
        <v>22000</v>
      </c>
      <c r="F9" s="27" t="n">
        <v>19000</v>
      </c>
      <c r="G9" s="26" t="s">
        <v>229</v>
      </c>
      <c r="H9" s="19" t="s">
        <v>230</v>
      </c>
    </row>
    <row r="10" customFormat="false" ht="15" hidden="false" customHeight="true" outlineLevel="0" collapsed="false">
      <c r="A10" s="26" t="s">
        <v>231</v>
      </c>
      <c r="B10" s="26" t="s">
        <v>231</v>
      </c>
      <c r="C10" s="27" t="n">
        <v>42000</v>
      </c>
      <c r="D10" s="27" t="n">
        <v>42000</v>
      </c>
      <c r="E10" s="27" t="n">
        <v>42000</v>
      </c>
      <c r="F10" s="27" t="n">
        <v>0</v>
      </c>
      <c r="G10" s="26" t="s">
        <v>220</v>
      </c>
      <c r="H10" s="19" t="s">
        <v>232</v>
      </c>
    </row>
    <row r="11" customFormat="false" ht="15" hidden="false" customHeight="true" outlineLevel="0" collapsed="false">
      <c r="A11" s="26" t="s">
        <v>233</v>
      </c>
      <c r="B11" s="26" t="s">
        <v>234</v>
      </c>
      <c r="C11" s="27" t="n">
        <v>0</v>
      </c>
      <c r="D11" s="27" t="n">
        <v>68000</v>
      </c>
      <c r="E11" s="27" t="n">
        <v>0</v>
      </c>
      <c r="F11" s="27" t="n">
        <v>0</v>
      </c>
      <c r="G11" s="26" t="s">
        <v>220</v>
      </c>
      <c r="H11" s="19" t="s">
        <v>235</v>
      </c>
    </row>
    <row r="12" customFormat="false" ht="15" hidden="false" customHeight="true" outlineLevel="0" collapsed="false">
      <c r="A12" s="26"/>
      <c r="B12" s="26"/>
      <c r="C12" s="27"/>
      <c r="D12" s="27"/>
      <c r="E12" s="27"/>
      <c r="F12" s="27"/>
      <c r="G12" s="26"/>
      <c r="H12" s="28"/>
    </row>
    <row r="13" customFormat="false" ht="15" hidden="false" customHeight="true" outlineLevel="0" collapsed="false">
      <c r="A13" s="26"/>
      <c r="B13" s="26"/>
      <c r="C13" s="27"/>
      <c r="D13" s="27"/>
      <c r="E13" s="27"/>
      <c r="F13" s="27"/>
      <c r="G13" s="26"/>
      <c r="H13" s="28"/>
    </row>
    <row r="14" customFormat="false" ht="15" hidden="false" customHeight="true" outlineLevel="0" collapsed="false">
      <c r="A14" s="26"/>
      <c r="B14" s="26"/>
      <c r="C14" s="27"/>
      <c r="D14" s="27"/>
      <c r="E14" s="27"/>
      <c r="F14" s="27"/>
      <c r="G14" s="26"/>
      <c r="H14" s="28"/>
    </row>
    <row r="15" customFormat="false" ht="15" hidden="false" customHeight="true" outlineLevel="0" collapsed="false">
      <c r="A15" s="26"/>
      <c r="B15" s="26"/>
      <c r="C15" s="27"/>
      <c r="D15" s="27"/>
      <c r="E15" s="27"/>
      <c r="F15" s="27"/>
      <c r="G15" s="26"/>
      <c r="H15" s="28"/>
    </row>
    <row r="16" customFormat="false" ht="15" hidden="false" customHeight="true" outlineLevel="0" collapsed="false">
      <c r="A16" s="26"/>
      <c r="B16" s="26"/>
      <c r="C16" s="27"/>
      <c r="D16" s="27"/>
      <c r="E16" s="27"/>
      <c r="F16" s="27"/>
      <c r="G16" s="26"/>
      <c r="H16" s="28"/>
    </row>
    <row r="17" customFormat="false" ht="15" hidden="false" customHeight="true" outlineLevel="0" collapsed="false">
      <c r="A17" s="26"/>
      <c r="B17" s="26"/>
      <c r="C17" s="27"/>
      <c r="D17" s="27"/>
      <c r="E17" s="27"/>
      <c r="F17" s="27"/>
      <c r="G17" s="26"/>
      <c r="H17" s="28"/>
    </row>
    <row r="18" customFormat="false" ht="15" hidden="false" customHeight="true" outlineLevel="0" collapsed="false">
      <c r="A18" s="10" t="s">
        <v>236</v>
      </c>
      <c r="C18" s="29" t="n">
        <f aca="false">SUMIF($B$6:$B$17,"&lt;&gt;Owner base compensation (SDE only)",C6:C17)</f>
        <v>306000</v>
      </c>
      <c r="D18" s="29" t="n">
        <f aca="false">SUMIF($B$6:$B$17,"&lt;&gt;Owner base compensation (SDE only)",D6:D17)</f>
        <v>359000</v>
      </c>
      <c r="E18" s="29" t="n">
        <f aca="false">SUMIF($B$6:$B$17,"&lt;&gt;Owner base compensation (SDE only)",E6:E17)</f>
        <v>272000</v>
      </c>
      <c r="F18" s="29" t="n">
        <f aca="false">SUMIF($B$6:$B$17,"&lt;&gt;Owner base compensation (SDE only)",F6:F17)</f>
        <v>217000</v>
      </c>
    </row>
    <row r="19" customFormat="false" ht="15" hidden="false" customHeight="true" outlineLevel="0" collapsed="false">
      <c r="A19" s="30" t="s">
        <v>237</v>
      </c>
      <c r="C19" s="31" t="n">
        <f aca="false">SUM(C6:C17)</f>
        <v>516000</v>
      </c>
      <c r="D19" s="31" t="n">
        <f aca="false">SUM(D6:D17)</f>
        <v>569000</v>
      </c>
      <c r="E19" s="31" t="n">
        <f aca="false">SUM(E6:E17)</f>
        <v>477000</v>
      </c>
      <c r="F19" s="31" t="n">
        <f aca="false">SUM(F6:F17)</f>
        <v>417000</v>
      </c>
    </row>
    <row r="21" customFormat="false" ht="15" hidden="false" customHeight="true" outlineLevel="0" collapsed="false">
      <c r="A21" s="32" t="s">
        <v>238</v>
      </c>
      <c r="B21" s="32"/>
      <c r="C21" s="32"/>
      <c r="D21" s="32"/>
      <c r="E21" s="32"/>
      <c r="F21" s="32"/>
    </row>
    <row r="22" customFormat="false" ht="30" hidden="false" customHeight="true" outlineLevel="0" collapsed="false">
      <c r="A22" s="5" t="s">
        <v>239</v>
      </c>
      <c r="B22" s="5"/>
      <c r="C22" s="5"/>
      <c r="D22" s="5"/>
      <c r="E22" s="5"/>
      <c r="F22" s="5"/>
    </row>
    <row r="23" customFormat="false" ht="30" hidden="false" customHeight="true" outlineLevel="0" collapsed="false">
      <c r="A23" s="5" t="s">
        <v>240</v>
      </c>
      <c r="B23" s="5"/>
      <c r="C23" s="5"/>
      <c r="D23" s="5"/>
      <c r="E23" s="5"/>
      <c r="F23" s="5"/>
    </row>
    <row r="24" customFormat="false" ht="30" hidden="false" customHeight="true" outlineLevel="0" collapsed="false">
      <c r="A24" s="5" t="s">
        <v>241</v>
      </c>
      <c r="B24" s="5"/>
      <c r="C24" s="5"/>
      <c r="D24" s="5"/>
      <c r="E24" s="5"/>
      <c r="F24" s="5"/>
    </row>
    <row r="25" customFormat="false" ht="30" hidden="false" customHeight="true" outlineLevel="0" collapsed="false">
      <c r="A25" s="5" t="s">
        <v>242</v>
      </c>
      <c r="B25" s="5"/>
      <c r="C25" s="5"/>
      <c r="D25" s="5"/>
      <c r="E25" s="5"/>
      <c r="F25" s="5"/>
    </row>
  </sheetData>
  <mergeCells count="6">
    <mergeCell ref="A3:F3"/>
    <mergeCell ref="A21:F21"/>
    <mergeCell ref="A22:F22"/>
    <mergeCell ref="A23:F23"/>
    <mergeCell ref="A24:F24"/>
    <mergeCell ref="A25:F25"/>
  </mergeCells>
  <dataValidations count="2">
    <dataValidation allowBlank="true" errorStyle="stop" operator="between" showDropDown="false" showErrorMessage="false" showInputMessage="false" sqref="B6:B17" type="list">
      <formula1>"Owner compensation above market,Owner base compensation (SDE only),Related-party rent or charges above market,Personal expenses run through the business,Non-working family on payroll,Non-recurring / one-off items,Discontinued or non-core activity,Pro-form"</formula1>
      <formula2>0</formula2>
    </dataValidation>
    <dataValidation allowBlank="true" errorStyle="stop" operator="between" showDropDown="false" showErrorMessage="false" showInputMessage="false" sqref="G6:G17" type="list">
      <formula1>"Documented,Estimated,Asserted by management"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46"/>
    <col collapsed="false" customWidth="true" hidden="false" outlineLevel="0" max="3" min="3" style="1" width="58"/>
  </cols>
  <sheetData>
    <row r="1" customFormat="false" ht="15" hidden="false" customHeight="true" outlineLevel="0" collapsed="false">
      <c r="A1" s="2" t="s">
        <v>0</v>
      </c>
    </row>
    <row r="2" customFormat="false" ht="18" hidden="false" customHeight="true" outlineLevel="0" collapsed="false">
      <c r="A2" s="4" t="s">
        <v>243</v>
      </c>
    </row>
    <row r="3" customFormat="false" ht="30" hidden="false" customHeight="true" outlineLevel="0" collapsed="false">
      <c r="A3" s="5" t="s">
        <v>244</v>
      </c>
      <c r="B3" s="5"/>
      <c r="C3" s="5"/>
      <c r="D3" s="5"/>
      <c r="E3" s="5"/>
      <c r="F3" s="5"/>
    </row>
    <row r="5" customFormat="false" ht="15" hidden="false" customHeight="true" outlineLevel="0" collapsed="false">
      <c r="A5" s="15" t="s">
        <v>31</v>
      </c>
      <c r="B5" s="15" t="s">
        <v>32</v>
      </c>
      <c r="C5" s="15" t="s">
        <v>33</v>
      </c>
    </row>
    <row r="6" customFormat="false" ht="15" hidden="false" customHeight="true" outlineLevel="0" collapsed="false">
      <c r="A6" s="16" t="s">
        <v>245</v>
      </c>
      <c r="B6" s="17"/>
      <c r="C6" s="17"/>
    </row>
    <row r="7" customFormat="false" ht="30" hidden="false" customHeight="true" outlineLevel="0" collapsed="false">
      <c r="A7" s="18" t="s">
        <v>246</v>
      </c>
      <c r="B7" s="19" t="s">
        <v>247</v>
      </c>
      <c r="C7" s="20" t="s">
        <v>248</v>
      </c>
    </row>
    <row r="8" customFormat="false" ht="30" hidden="false" customHeight="true" outlineLevel="0" collapsed="false">
      <c r="A8" s="18" t="s">
        <v>249</v>
      </c>
      <c r="B8" s="19" t="s">
        <v>250</v>
      </c>
      <c r="C8" s="20" t="s">
        <v>251</v>
      </c>
    </row>
    <row r="9" customFormat="false" ht="30" hidden="false" customHeight="true" outlineLevel="0" collapsed="false">
      <c r="A9" s="18" t="s">
        <v>252</v>
      </c>
      <c r="B9" s="19" t="s">
        <v>253</v>
      </c>
      <c r="C9" s="20" t="s">
        <v>254</v>
      </c>
    </row>
    <row r="10" customFormat="false" ht="15" hidden="false" customHeight="true" outlineLevel="0" collapsed="false">
      <c r="A10" s="18" t="s">
        <v>255</v>
      </c>
      <c r="B10" s="19" t="s">
        <v>256</v>
      </c>
      <c r="C10" s="20" t="s">
        <v>257</v>
      </c>
    </row>
    <row r="11" customFormat="false" ht="30" hidden="false" customHeight="true" outlineLevel="0" collapsed="false">
      <c r="A11" s="18" t="s">
        <v>258</v>
      </c>
      <c r="B11" s="19" t="s">
        <v>259</v>
      </c>
      <c r="C11" s="20" t="s">
        <v>260</v>
      </c>
    </row>
    <row r="13" customFormat="false" ht="15" hidden="false" customHeight="true" outlineLevel="0" collapsed="false">
      <c r="A13" s="16" t="s">
        <v>261</v>
      </c>
      <c r="B13" s="17"/>
      <c r="C13" s="17"/>
    </row>
    <row r="14" customFormat="false" ht="15" hidden="false" customHeight="true" outlineLevel="0" collapsed="false">
      <c r="A14" s="18" t="s">
        <v>262</v>
      </c>
      <c r="B14" s="19" t="s">
        <v>263</v>
      </c>
      <c r="C14" s="20" t="s">
        <v>264</v>
      </c>
    </row>
    <row r="15" customFormat="false" ht="30" hidden="false" customHeight="true" outlineLevel="0" collapsed="false">
      <c r="A15" s="18" t="s">
        <v>265</v>
      </c>
      <c r="B15" s="19" t="s">
        <v>266</v>
      </c>
      <c r="C15" s="20" t="s">
        <v>267</v>
      </c>
    </row>
    <row r="16" customFormat="false" ht="15" hidden="false" customHeight="true" outlineLevel="0" collapsed="false">
      <c r="A16" s="18" t="s">
        <v>268</v>
      </c>
      <c r="B16" s="19" t="s">
        <v>85</v>
      </c>
      <c r="C16" s="20" t="s">
        <v>269</v>
      </c>
    </row>
    <row r="17" customFormat="false" ht="30" hidden="false" customHeight="true" outlineLevel="0" collapsed="false">
      <c r="A17" s="18" t="s">
        <v>270</v>
      </c>
      <c r="B17" s="19" t="s">
        <v>271</v>
      </c>
      <c r="C17" s="20" t="s">
        <v>272</v>
      </c>
    </row>
    <row r="18" customFormat="false" ht="15" hidden="false" customHeight="true" outlineLevel="0" collapsed="false">
      <c r="A18" s="18" t="s">
        <v>273</v>
      </c>
      <c r="B18" s="19" t="s">
        <v>274</v>
      </c>
      <c r="C18" s="20"/>
    </row>
    <row r="19" customFormat="false" ht="15" hidden="false" customHeight="true" outlineLevel="0" collapsed="false">
      <c r="A19" s="18" t="s">
        <v>275</v>
      </c>
      <c r="B19" s="19" t="s">
        <v>276</v>
      </c>
      <c r="C19" s="20" t="s">
        <v>277</v>
      </c>
    </row>
    <row r="20" customFormat="false" ht="21.75" hidden="false" customHeight="true" outlineLevel="0" collapsed="false">
      <c r="A20" s="18" t="s">
        <v>278</v>
      </c>
      <c r="B20" s="19" t="s">
        <v>279</v>
      </c>
      <c r="C20" s="20" t="s">
        <v>280</v>
      </c>
    </row>
    <row r="21" customFormat="false" ht="15" hidden="false" customHeight="true" outlineLevel="0" collapsed="false">
      <c r="A21" s="18" t="s">
        <v>281</v>
      </c>
      <c r="B21" s="19" t="s">
        <v>282</v>
      </c>
      <c r="C21" s="20"/>
    </row>
    <row r="22" customFormat="false" ht="15" hidden="false" customHeight="true" outlineLevel="0" collapsed="false">
      <c r="A22" s="18" t="s">
        <v>283</v>
      </c>
      <c r="B22" s="19"/>
      <c r="C22" s="20"/>
    </row>
    <row r="23" customFormat="false" ht="30" hidden="false" customHeight="true" outlineLevel="0" collapsed="false">
      <c r="A23" s="18" t="s">
        <v>284</v>
      </c>
      <c r="B23" s="19" t="s">
        <v>285</v>
      </c>
      <c r="C23" s="20" t="s">
        <v>286</v>
      </c>
    </row>
    <row r="24" customFormat="false" ht="30" hidden="false" customHeight="true" outlineLevel="0" collapsed="false">
      <c r="A24" s="18" t="s">
        <v>287</v>
      </c>
      <c r="B24" s="19" t="s">
        <v>288</v>
      </c>
      <c r="C24" s="20" t="s">
        <v>289</v>
      </c>
    </row>
    <row r="26" customFormat="false" ht="15" hidden="false" customHeight="true" outlineLevel="0" collapsed="false">
      <c r="A26" s="16" t="s">
        <v>290</v>
      </c>
      <c r="B26" s="17"/>
      <c r="C26" s="17"/>
    </row>
    <row r="27" customFormat="false" ht="30" hidden="false" customHeight="true" outlineLevel="0" collapsed="false">
      <c r="A27" s="18" t="s">
        <v>291</v>
      </c>
      <c r="B27" s="19" t="s">
        <v>292</v>
      </c>
      <c r="C27" s="20" t="s">
        <v>293</v>
      </c>
    </row>
    <row r="28" customFormat="false" ht="30" hidden="false" customHeight="true" outlineLevel="0" collapsed="false">
      <c r="A28" s="18" t="s">
        <v>294</v>
      </c>
      <c r="B28" s="19" t="s">
        <v>292</v>
      </c>
      <c r="C28" s="20" t="s">
        <v>295</v>
      </c>
    </row>
    <row r="29" customFormat="false" ht="15" hidden="false" customHeight="true" outlineLevel="0" collapsed="false">
      <c r="A29" s="18" t="s">
        <v>296</v>
      </c>
      <c r="B29" s="19" t="s">
        <v>292</v>
      </c>
      <c r="C29" s="20" t="s">
        <v>297</v>
      </c>
    </row>
    <row r="30" customFormat="false" ht="15" hidden="false" customHeight="true" outlineLevel="0" collapsed="false">
      <c r="A30" s="18" t="s">
        <v>298</v>
      </c>
      <c r="B30" s="19"/>
      <c r="C30" s="20" t="s">
        <v>299</v>
      </c>
    </row>
  </sheetData>
  <mergeCells count="1">
    <mergeCell ref="A3:F3"/>
  </mergeCells>
  <dataValidations count="8">
    <dataValidation allowBlank="true" errorStyle="stop" operator="between" showDropDown="false" showErrorMessage="false" showInputMessage="false" sqref="B17" type="list">
      <formula1>"Unqualified — clean opinion,Unqualified with emphasis-of-matter,Qualified opinion,Adverse opinion,Disclaimer of opinion,Review — limited assurance  no opinion,Compilation — no assurance,Not audited / no report obtained"</formula1>
      <formula2>0</formula2>
    </dataValidation>
    <dataValidation allowBlank="true" errorStyle="stop" operator="between" showDropDown="false" showErrorMessage="false" showInputMessage="false" sqref="B18" type="list">
      <formula1>"Effective — no material weaknesses,Material weakness identified,Not required (private / non-accelerated filer),Not stated"</formula1>
      <formula2>0</formula2>
    </dataValidation>
    <dataValidation allowBlank="true" errorStyle="stop" operator="between" showDropDown="false" showErrorMessage="false" showInputMessage="false" sqref="B19" type="list">
      <formula1>"No doubt raised,Doubt raised — alleviated by management’s plans,Substantial doubt about going concern,Not stated"</formula1>
      <formula2>0</formula2>
    </dataValidation>
    <dataValidation allowBlank="true" errorStyle="stop" operator="between" showDropDown="false" showErrorMessage="false" showInputMessage="false" sqref="B21" type="list">
      <formula1>"No — follows the standard unqualified form,Yes — departs from the standard form,Not applicable — not audited"</formula1>
      <formula2>0</formula2>
    </dataValidation>
    <dataValidation allowBlank="true" errorStyle="stop" operator="between" showDropDown="false" showErrorMessage="false" showInputMessage="false" sqref="B23" type="list">
      <formula1>"None,Prior period restated,Immaterial correction recorded,Not stated"</formula1>
      <formula2>0</formula2>
    </dataValidation>
    <dataValidation allowBlank="true" errorStyle="stop" operator="between" showDropDown="false" showErrorMessage="false" showInputMessage="false" sqref="B27" type="list">
      <formula1>"No,Yes — see note"</formula1>
      <formula2>0</formula2>
    </dataValidation>
    <dataValidation allowBlank="true" errorStyle="stop" operator="between" showDropDown="false" showErrorMessage="false" showInputMessage="false" sqref="B28" type="list">
      <formula1>"No,Yes — see note"</formula1>
      <formula2>0</formula2>
    </dataValidation>
    <dataValidation allowBlank="true" errorStyle="stop" operator="between" showDropDown="false" showErrorMessage="false" showInputMessage="false" sqref="B29" type="list">
      <formula1>"No,Yes — see note"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5" min="2" style="1" width="15"/>
    <col collapsed="false" customWidth="true" hidden="false" outlineLevel="0" max="6" min="6" style="1" width="62"/>
  </cols>
  <sheetData>
    <row r="1" customFormat="false" ht="15" hidden="false" customHeight="true" outlineLevel="0" collapsed="false">
      <c r="A1" s="2" t="s">
        <v>0</v>
      </c>
    </row>
    <row r="2" customFormat="false" ht="18" hidden="false" customHeight="true" outlineLevel="0" collapsed="false">
      <c r="A2" s="4" t="s">
        <v>300</v>
      </c>
    </row>
    <row r="3" customFormat="false" ht="30" hidden="false" customHeight="true" outlineLevel="0" collapsed="false">
      <c r="A3" s="5" t="s">
        <v>301</v>
      </c>
      <c r="B3" s="5"/>
      <c r="C3" s="5"/>
      <c r="D3" s="5"/>
      <c r="E3" s="5"/>
      <c r="F3" s="5"/>
    </row>
    <row r="5" customFormat="false" ht="15" hidden="false" customHeight="true" outlineLevel="0" collapsed="false">
      <c r="A5" s="15" t="s">
        <v>302</v>
      </c>
      <c r="B5" s="21" t="s">
        <v>103</v>
      </c>
      <c r="C5" s="21" t="s">
        <v>104</v>
      </c>
      <c r="D5" s="21" t="s">
        <v>105</v>
      </c>
      <c r="E5" s="21" t="s">
        <v>106</v>
      </c>
      <c r="F5" s="15" t="s">
        <v>298</v>
      </c>
    </row>
    <row r="6" customFormat="false" ht="30" hidden="false" customHeight="true" outlineLevel="0" collapsed="false">
      <c r="A6" s="18" t="s">
        <v>303</v>
      </c>
      <c r="B6" s="27" t="n">
        <v>38</v>
      </c>
      <c r="C6" s="27" t="n">
        <v>36</v>
      </c>
      <c r="D6" s="27" t="n">
        <v>34</v>
      </c>
      <c r="E6" s="27" t="n">
        <v>31</v>
      </c>
      <c r="F6" s="20" t="s">
        <v>304</v>
      </c>
    </row>
    <row r="7" customFormat="false" ht="30" hidden="false" customHeight="true" outlineLevel="0" collapsed="false">
      <c r="A7" s="18" t="s">
        <v>179</v>
      </c>
      <c r="B7" s="27"/>
      <c r="C7" s="27"/>
      <c r="D7" s="27"/>
      <c r="E7" s="27"/>
      <c r="F7" s="20" t="s">
        <v>305</v>
      </c>
    </row>
    <row r="9" customFormat="false" ht="15" hidden="false" customHeight="true" outlineLevel="0" collapsed="false">
      <c r="A9" s="16" t="s">
        <v>306</v>
      </c>
      <c r="B9" s="17"/>
      <c r="C9" s="17"/>
      <c r="D9" s="17"/>
      <c r="E9" s="17"/>
      <c r="F9" s="17"/>
    </row>
    <row r="10" customFormat="false" ht="31.5" hidden="false" customHeight="true" outlineLevel="0" collapsed="false">
      <c r="A10" s="18" t="s">
        <v>307</v>
      </c>
      <c r="B10" s="26" t="s">
        <v>308</v>
      </c>
      <c r="C10" s="26"/>
      <c r="D10" s="26"/>
      <c r="E10" s="26"/>
      <c r="F10" s="20" t="s">
        <v>309</v>
      </c>
    </row>
    <row r="11" customFormat="false" ht="15" hidden="false" customHeight="true" outlineLevel="0" collapsed="false">
      <c r="A11" s="18" t="s">
        <v>310</v>
      </c>
      <c r="B11" s="26" t="s">
        <v>311</v>
      </c>
      <c r="C11" s="26"/>
      <c r="D11" s="26"/>
      <c r="E11" s="26"/>
      <c r="F11" s="20"/>
    </row>
    <row r="12" customFormat="false" ht="15" hidden="false" customHeight="true" outlineLevel="0" collapsed="false">
      <c r="A12" s="18" t="s">
        <v>312</v>
      </c>
      <c r="B12" s="26" t="s">
        <v>313</v>
      </c>
      <c r="C12" s="26"/>
      <c r="D12" s="26"/>
      <c r="E12" s="26"/>
      <c r="F12" s="20"/>
    </row>
    <row r="13" customFormat="false" ht="15" hidden="false" customHeight="true" outlineLevel="0" collapsed="false">
      <c r="A13" s="18" t="s">
        <v>314</v>
      </c>
      <c r="B13" s="26" t="s">
        <v>315</v>
      </c>
      <c r="C13" s="26"/>
      <c r="D13" s="26"/>
      <c r="E13" s="26"/>
      <c r="F13" s="20"/>
    </row>
    <row r="14" customFormat="false" ht="31.5" hidden="false" customHeight="true" outlineLevel="0" collapsed="false">
      <c r="A14" s="18" t="s">
        <v>316</v>
      </c>
      <c r="B14" s="26" t="s">
        <v>317</v>
      </c>
      <c r="C14" s="26"/>
      <c r="D14" s="26"/>
      <c r="E14" s="26"/>
      <c r="F14" s="20" t="s">
        <v>318</v>
      </c>
    </row>
    <row r="15" customFormat="false" ht="15" hidden="false" customHeight="true" outlineLevel="0" collapsed="false">
      <c r="A15" s="18" t="s">
        <v>319</v>
      </c>
      <c r="B15" s="26" t="s">
        <v>320</v>
      </c>
      <c r="C15" s="26"/>
      <c r="D15" s="26"/>
      <c r="E15" s="26"/>
      <c r="F15" s="20" t="s">
        <v>321</v>
      </c>
    </row>
    <row r="16" customFormat="false" ht="15" hidden="false" customHeight="true" outlineLevel="0" collapsed="false">
      <c r="A16" s="18" t="s">
        <v>322</v>
      </c>
      <c r="B16" s="26" t="s">
        <v>323</v>
      </c>
      <c r="C16" s="26"/>
      <c r="D16" s="26"/>
      <c r="E16" s="26"/>
      <c r="F16" s="20" t="s">
        <v>324</v>
      </c>
    </row>
  </sheetData>
  <mergeCells count="8">
    <mergeCell ref="A3:F3"/>
    <mergeCell ref="B10:E10"/>
    <mergeCell ref="B11:E11"/>
    <mergeCell ref="B12:E12"/>
    <mergeCell ref="B13:E13"/>
    <mergeCell ref="B14:E14"/>
    <mergeCell ref="B15:E15"/>
    <mergeCell ref="B16:E16"/>
  </mergeCells>
  <dataValidations count="1">
    <dataValidation allowBlank="true" errorStyle="stop" operator="between" showDropDown="false" showErrorMessage="false" showInputMessage="false" sqref="B10" type="list">
      <formula1>"Adjusted EBITDA,EBITDA,Seller’s discretionary earnings (SDE),EBIT / operating income,Revenue"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5" min="2" style="1" width="19"/>
    <col collapsed="false" customWidth="true" hidden="false" outlineLevel="0" max="6" min="6" style="1" width="64"/>
  </cols>
  <sheetData>
    <row r="1" customFormat="false" ht="15" hidden="false" customHeight="true" outlineLevel="0" collapsed="false">
      <c r="A1" s="2" t="s">
        <v>0</v>
      </c>
    </row>
    <row r="2" customFormat="false" ht="18" hidden="false" customHeight="true" outlineLevel="0" collapsed="false">
      <c r="A2" s="4" t="s">
        <v>325</v>
      </c>
    </row>
    <row r="3" customFormat="false" ht="30" hidden="false" customHeight="true" outlineLevel="0" collapsed="false">
      <c r="A3" s="5" t="s">
        <v>326</v>
      </c>
      <c r="B3" s="5"/>
      <c r="C3" s="5"/>
      <c r="D3" s="5"/>
      <c r="E3" s="5"/>
      <c r="F3" s="5"/>
    </row>
    <row r="5" customFormat="false" ht="15" hidden="false" customHeight="true" outlineLevel="0" collapsed="false">
      <c r="A5" s="15" t="s">
        <v>327</v>
      </c>
      <c r="B5" s="33" t="s">
        <v>103</v>
      </c>
      <c r="C5" s="33" t="s">
        <v>104</v>
      </c>
      <c r="D5" s="33" t="s">
        <v>105</v>
      </c>
      <c r="E5" s="33" t="s">
        <v>106</v>
      </c>
      <c r="F5" s="15" t="s">
        <v>328</v>
      </c>
    </row>
    <row r="6" customFormat="false" ht="15" hidden="false" customHeight="true" outlineLevel="0" collapsed="false">
      <c r="A6" s="16" t="s">
        <v>329</v>
      </c>
      <c r="B6" s="17"/>
      <c r="C6" s="17"/>
      <c r="D6" s="17"/>
      <c r="E6" s="17"/>
      <c r="F6" s="17"/>
    </row>
    <row r="7" customFormat="false" ht="30" hidden="false" customHeight="true" outlineLevel="0" collapsed="false">
      <c r="A7" s="18" t="s">
        <v>330</v>
      </c>
      <c r="B7" s="34" t="str">
        <f aca="false">IF(COUNT('3 Balance sheet'!B13)=0,"not stated",IF(ABS('3 Balance sheet'!B13-('3 Balance sheet'!B7+'3 Balance sheet'!B8+'3 Balance sheet'!B9+'3 Balance sheet'!B10+'3 Balance sheet'!B11+'3 Balance sheet'!B12))&lt;=1,"OK","OUT BY "&amp;TEXT('3 Balance sheet'!B13-('3 Balance sheet'!B7+'3 Balance sheet'!B8+'3 Balance sheet'!B9+'3 Balance sheet'!B10+'3 Balance sheet'!B11+'3 Balance sheet'!B12),"#,##0")))</f>
        <v>OK</v>
      </c>
      <c r="C7" s="34" t="str">
        <f aca="false">IF(COUNT('3 Balance sheet'!C13)=0,"not stated",IF(ABS('3 Balance sheet'!C13-('3 Balance sheet'!C7+'3 Balance sheet'!C8+'3 Balance sheet'!C9+'3 Balance sheet'!C10+'3 Balance sheet'!C11+'3 Balance sheet'!C12))&lt;=1,"OK","OUT BY "&amp;TEXT('3 Balance sheet'!C13-('3 Balance sheet'!C7+'3 Balance sheet'!C8+'3 Balance sheet'!C9+'3 Balance sheet'!C10+'3 Balance sheet'!C11+'3 Balance sheet'!C12),"#,##0")))</f>
        <v>OK</v>
      </c>
      <c r="D7" s="34" t="str">
        <f aca="false">IF(COUNT('3 Balance sheet'!D13)=0,"not stated",IF(ABS('3 Balance sheet'!D13-('3 Balance sheet'!D7+'3 Balance sheet'!D8+'3 Balance sheet'!D9+'3 Balance sheet'!D10+'3 Balance sheet'!D11+'3 Balance sheet'!D12))&lt;=1,"OK","OUT BY "&amp;TEXT('3 Balance sheet'!D13-('3 Balance sheet'!D7+'3 Balance sheet'!D8+'3 Balance sheet'!D9+'3 Balance sheet'!D10+'3 Balance sheet'!D11+'3 Balance sheet'!D12),"#,##0")))</f>
        <v>OK</v>
      </c>
      <c r="E7" s="34" t="str">
        <f aca="false">IF(COUNT('3 Balance sheet'!E13)=0,"not stated",IF(ABS('3 Balance sheet'!E13-('3 Balance sheet'!E7+'3 Balance sheet'!E8+'3 Balance sheet'!E9+'3 Balance sheet'!E10+'3 Balance sheet'!E11+'3 Balance sheet'!E12))&lt;=1,"OK","OUT BY "&amp;TEXT('3 Balance sheet'!E13-('3 Balance sheet'!E7+'3 Balance sheet'!E8+'3 Balance sheet'!E9+'3 Balance sheet'!E10+'3 Balance sheet'!E11+'3 Balance sheet'!E12),"#,##0")))</f>
        <v>OK</v>
      </c>
      <c r="F7" s="20" t="s">
        <v>331</v>
      </c>
    </row>
    <row r="8" customFormat="false" ht="30" hidden="false" customHeight="true" outlineLevel="0" collapsed="false">
      <c r="A8" s="18" t="s">
        <v>332</v>
      </c>
      <c r="B8" s="34" t="str">
        <f aca="false">IF(COUNT('3 Balance sheet'!B17)=0,"not stated",IF(ABS('3 Balance sheet'!B17-('3 Balance sheet'!B15-'3 Balance sheet'!B16))&lt;=1,"OK","OUT BY "&amp;TEXT('3 Balance sheet'!B17-('3 Balance sheet'!B15-'3 Balance sheet'!B16),"#,##0")))</f>
        <v>OK</v>
      </c>
      <c r="C8" s="34" t="str">
        <f aca="false">IF(COUNT('3 Balance sheet'!C17)=0,"not stated",IF(ABS('3 Balance sheet'!C17-('3 Balance sheet'!C15-'3 Balance sheet'!C16))&lt;=1,"OK","OUT BY "&amp;TEXT('3 Balance sheet'!C17-('3 Balance sheet'!C15-'3 Balance sheet'!C16),"#,##0")))</f>
        <v>OK</v>
      </c>
      <c r="D8" s="34" t="str">
        <f aca="false">IF(COUNT('3 Balance sheet'!D17)=0,"not stated",IF(ABS('3 Balance sheet'!D17-('3 Balance sheet'!D15-'3 Balance sheet'!D16))&lt;=1,"OK","OUT BY "&amp;TEXT('3 Balance sheet'!D17-('3 Balance sheet'!D15-'3 Balance sheet'!D16),"#,##0")))</f>
        <v>OK</v>
      </c>
      <c r="E8" s="34" t="str">
        <f aca="false">IF(COUNT('3 Balance sheet'!E17)=0,"not stated",IF(ABS('3 Balance sheet'!E17-('3 Balance sheet'!E15-'3 Balance sheet'!E16))&lt;=1,"OK","OUT BY "&amp;TEXT('3 Balance sheet'!E17-('3 Balance sheet'!E15-'3 Balance sheet'!E16),"#,##0")))</f>
        <v>OK</v>
      </c>
      <c r="F8" s="20" t="s">
        <v>333</v>
      </c>
    </row>
    <row r="9" customFormat="false" ht="30" hidden="false" customHeight="true" outlineLevel="0" collapsed="false">
      <c r="A9" s="18" t="s">
        <v>334</v>
      </c>
      <c r="B9" s="34" t="str">
        <f aca="false">IF(COUNT('3 Balance sheet'!B24)=0,"not stated",IF(ABS('3 Balance sheet'!B24-('3 Balance sheet'!B13+'3 Balance sheet'!B17+'3 Balance sheet'!B18+'3 Balance sheet'!B19+'3 Balance sheet'!B20+'3 Balance sheet'!B21+'3 Balance sheet'!B22+'3 Balance sheet'!B23))&lt;=1,"OK","OUT BY "&amp;TEXT('3 Balance sheet'!B24-('3 Balance sheet'!B13+'3 Balance sheet'!B17+'3 Balance sheet'!B18+'3 Balance sheet'!B19+'3 Balance sheet'!B20+'3 Balance sheet'!B21+'3 Balance sheet'!B22+'3 Balance sheet'!B23),"#,##0")))</f>
        <v>OK</v>
      </c>
      <c r="C9" s="34" t="str">
        <f aca="false">IF(COUNT('3 Balance sheet'!C24)=0,"not stated",IF(ABS('3 Balance sheet'!C24-('3 Balance sheet'!C13+'3 Balance sheet'!C17+'3 Balance sheet'!C18+'3 Balance sheet'!C19+'3 Balance sheet'!C20+'3 Balance sheet'!C21+'3 Balance sheet'!C22+'3 Balance sheet'!C23))&lt;=1,"OK","OUT BY "&amp;TEXT('3 Balance sheet'!C24-('3 Balance sheet'!C13+'3 Balance sheet'!C17+'3 Balance sheet'!C18+'3 Balance sheet'!C19+'3 Balance sheet'!C20+'3 Balance sheet'!C21+'3 Balance sheet'!C22+'3 Balance sheet'!C23),"#,##0")))</f>
        <v>OK</v>
      </c>
      <c r="D9" s="34" t="str">
        <f aca="false">IF(COUNT('3 Balance sheet'!D24)=0,"not stated",IF(ABS('3 Balance sheet'!D24-('3 Balance sheet'!D13+'3 Balance sheet'!D17+'3 Balance sheet'!D18+'3 Balance sheet'!D19+'3 Balance sheet'!D20+'3 Balance sheet'!D21+'3 Balance sheet'!D22+'3 Balance sheet'!D23))&lt;=1,"OK","OUT BY "&amp;TEXT('3 Balance sheet'!D24-('3 Balance sheet'!D13+'3 Balance sheet'!D17+'3 Balance sheet'!D18+'3 Balance sheet'!D19+'3 Balance sheet'!D20+'3 Balance sheet'!D21+'3 Balance sheet'!D22+'3 Balance sheet'!D23),"#,##0")))</f>
        <v>OK</v>
      </c>
      <c r="E9" s="34" t="str">
        <f aca="false">IF(COUNT('3 Balance sheet'!E24)=0,"not stated",IF(ABS('3 Balance sheet'!E24-('3 Balance sheet'!E13+'3 Balance sheet'!E17+'3 Balance sheet'!E18+'3 Balance sheet'!E19+'3 Balance sheet'!E20+'3 Balance sheet'!E21+'3 Balance sheet'!E22+'3 Balance sheet'!E23))&lt;=1,"OK","OUT BY "&amp;TEXT('3 Balance sheet'!E24-('3 Balance sheet'!E13+'3 Balance sheet'!E17+'3 Balance sheet'!E18+'3 Balance sheet'!E19+'3 Balance sheet'!E20+'3 Balance sheet'!E21+'3 Balance sheet'!E22+'3 Balance sheet'!E23),"#,##0")))</f>
        <v>OK</v>
      </c>
      <c r="F9" s="20" t="s">
        <v>335</v>
      </c>
    </row>
    <row r="10" customFormat="false" ht="30" hidden="false" customHeight="true" outlineLevel="0" collapsed="false">
      <c r="A10" s="18" t="s">
        <v>336</v>
      </c>
      <c r="B10" s="34" t="str">
        <f aca="false">IF(COUNT('3 Balance sheet'!B34)=0,"not stated",IF(ABS('3 Balance sheet'!B34-('3 Balance sheet'!B26+'3 Balance sheet'!B27+'3 Balance sheet'!B28+'3 Balance sheet'!B29+'3 Balance sheet'!B30+'3 Balance sheet'!B31+'3 Balance sheet'!B32+'3 Balance sheet'!B33))&lt;=1,"OK","OUT BY "&amp;TEXT('3 Balance sheet'!B34-('3 Balance sheet'!B26+'3 Balance sheet'!B27+'3 Balance sheet'!B28+'3 Balance sheet'!B29+'3 Balance sheet'!B30+'3 Balance sheet'!B31+'3 Balance sheet'!B32+'3 Balance sheet'!B33),"#,##0")))</f>
        <v>OK</v>
      </c>
      <c r="C10" s="34" t="str">
        <f aca="false">IF(COUNT('3 Balance sheet'!C34)=0,"not stated",IF(ABS('3 Balance sheet'!C34-('3 Balance sheet'!C26+'3 Balance sheet'!C27+'3 Balance sheet'!C28+'3 Balance sheet'!C29+'3 Balance sheet'!C30+'3 Balance sheet'!C31+'3 Balance sheet'!C32+'3 Balance sheet'!C33))&lt;=1,"OK","OUT BY "&amp;TEXT('3 Balance sheet'!C34-('3 Balance sheet'!C26+'3 Balance sheet'!C27+'3 Balance sheet'!C28+'3 Balance sheet'!C29+'3 Balance sheet'!C30+'3 Balance sheet'!C31+'3 Balance sheet'!C32+'3 Balance sheet'!C33),"#,##0")))</f>
        <v>OK</v>
      </c>
      <c r="D10" s="34" t="str">
        <f aca="false">IF(COUNT('3 Balance sheet'!D34)=0,"not stated",IF(ABS('3 Balance sheet'!D34-('3 Balance sheet'!D26+'3 Balance sheet'!D27+'3 Balance sheet'!D28+'3 Balance sheet'!D29+'3 Balance sheet'!D30+'3 Balance sheet'!D31+'3 Balance sheet'!D32+'3 Balance sheet'!D33))&lt;=1,"OK","OUT BY "&amp;TEXT('3 Balance sheet'!D34-('3 Balance sheet'!D26+'3 Balance sheet'!D27+'3 Balance sheet'!D28+'3 Balance sheet'!D29+'3 Balance sheet'!D30+'3 Balance sheet'!D31+'3 Balance sheet'!D32+'3 Balance sheet'!D33),"#,##0")))</f>
        <v>OK</v>
      </c>
      <c r="E10" s="34" t="str">
        <f aca="false">IF(COUNT('3 Balance sheet'!E34)=0,"not stated",IF(ABS('3 Balance sheet'!E34-('3 Balance sheet'!E26+'3 Balance sheet'!E27+'3 Balance sheet'!E28+'3 Balance sheet'!E29+'3 Balance sheet'!E30+'3 Balance sheet'!E31+'3 Balance sheet'!E32+'3 Balance sheet'!E33))&lt;=1,"OK","OUT BY "&amp;TEXT('3 Balance sheet'!E34-('3 Balance sheet'!E26+'3 Balance sheet'!E27+'3 Balance sheet'!E28+'3 Balance sheet'!E29+'3 Balance sheet'!E30+'3 Balance sheet'!E31+'3 Balance sheet'!E32+'3 Balance sheet'!E33),"#,##0")))</f>
        <v>OK</v>
      </c>
      <c r="F10" s="20" t="s">
        <v>337</v>
      </c>
    </row>
    <row r="11" customFormat="false" ht="30" hidden="false" customHeight="true" outlineLevel="0" collapsed="false">
      <c r="A11" s="18" t="s">
        <v>338</v>
      </c>
      <c r="B11" s="34" t="str">
        <f aca="false">IF(COUNT('3 Balance sheet'!B40)=0,"not stated",IF(ABS('3 Balance sheet'!B40-('3 Balance sheet'!B34+'3 Balance sheet'!B36+'3 Balance sheet'!B37+'3 Balance sheet'!B38+'3 Balance sheet'!B39))&lt;=1,"OK","OUT BY "&amp;TEXT('3 Balance sheet'!B40-('3 Balance sheet'!B34+'3 Balance sheet'!B36+'3 Balance sheet'!B37+'3 Balance sheet'!B38+'3 Balance sheet'!B39),"#,##0")))</f>
        <v>OK</v>
      </c>
      <c r="C11" s="34" t="str">
        <f aca="false">IF(COUNT('3 Balance sheet'!C40)=0,"not stated",IF(ABS('3 Balance sheet'!C40-('3 Balance sheet'!C34+'3 Balance sheet'!C36+'3 Balance sheet'!C37+'3 Balance sheet'!C38+'3 Balance sheet'!C39))&lt;=1,"OK","OUT BY "&amp;TEXT('3 Balance sheet'!C40-('3 Balance sheet'!C34+'3 Balance sheet'!C36+'3 Balance sheet'!C37+'3 Balance sheet'!C38+'3 Balance sheet'!C39),"#,##0")))</f>
        <v>OK</v>
      </c>
      <c r="D11" s="34" t="str">
        <f aca="false">IF(COUNT('3 Balance sheet'!D40)=0,"not stated",IF(ABS('3 Balance sheet'!D40-('3 Balance sheet'!D34+'3 Balance sheet'!D36+'3 Balance sheet'!D37+'3 Balance sheet'!D38+'3 Balance sheet'!D39))&lt;=1,"OK","OUT BY "&amp;TEXT('3 Balance sheet'!D40-('3 Balance sheet'!D34+'3 Balance sheet'!D36+'3 Balance sheet'!D37+'3 Balance sheet'!D38+'3 Balance sheet'!D39),"#,##0")))</f>
        <v>OK</v>
      </c>
      <c r="E11" s="34" t="str">
        <f aca="false">IF(COUNT('3 Balance sheet'!E40)=0,"not stated",IF(ABS('3 Balance sheet'!E40-('3 Balance sheet'!E34+'3 Balance sheet'!E36+'3 Balance sheet'!E37+'3 Balance sheet'!E38+'3 Balance sheet'!E39))&lt;=1,"OK","OUT BY "&amp;TEXT('3 Balance sheet'!E40-('3 Balance sheet'!E34+'3 Balance sheet'!E36+'3 Balance sheet'!E37+'3 Balance sheet'!E38+'3 Balance sheet'!E39),"#,##0")))</f>
        <v>OK</v>
      </c>
      <c r="F11" s="20" t="s">
        <v>339</v>
      </c>
    </row>
    <row r="12" customFormat="false" ht="30" hidden="false" customHeight="true" outlineLevel="0" collapsed="false">
      <c r="A12" s="18" t="s">
        <v>340</v>
      </c>
      <c r="B12" s="34" t="str">
        <f aca="false">IF(COUNT('3 Balance sheet'!B49)=0,"not stated",IF(ABS('3 Balance sheet'!B49-('3 Balance sheet'!B42+'3 Balance sheet'!B43+'3 Balance sheet'!B44+'3 Balance sheet'!B45+'3 Balance sheet'!B46-'3 Balance sheet'!B47+'3 Balance sheet'!B48))&lt;=1,"OK","OUT BY "&amp;TEXT('3 Balance sheet'!B49-('3 Balance sheet'!B42+'3 Balance sheet'!B43+'3 Balance sheet'!B44+'3 Balance sheet'!B45+'3 Balance sheet'!B46-'3 Balance sheet'!B47+'3 Balance sheet'!B48),"#,##0")))</f>
        <v>OK</v>
      </c>
      <c r="C12" s="34" t="str">
        <f aca="false">IF(COUNT('3 Balance sheet'!C49)=0,"not stated",IF(ABS('3 Balance sheet'!C49-('3 Balance sheet'!C42+'3 Balance sheet'!C43+'3 Balance sheet'!C44+'3 Balance sheet'!C45+'3 Balance sheet'!C46-'3 Balance sheet'!C47+'3 Balance sheet'!C48))&lt;=1,"OK","OUT BY "&amp;TEXT('3 Balance sheet'!C49-('3 Balance sheet'!C42+'3 Balance sheet'!C43+'3 Balance sheet'!C44+'3 Balance sheet'!C45+'3 Balance sheet'!C46-'3 Balance sheet'!C47+'3 Balance sheet'!C48),"#,##0")))</f>
        <v>OK</v>
      </c>
      <c r="D12" s="34" t="str">
        <f aca="false">IF(COUNT('3 Balance sheet'!D49)=0,"not stated",IF(ABS('3 Balance sheet'!D49-('3 Balance sheet'!D42+'3 Balance sheet'!D43+'3 Balance sheet'!D44+'3 Balance sheet'!D45+'3 Balance sheet'!D46-'3 Balance sheet'!D47+'3 Balance sheet'!D48))&lt;=1,"OK","OUT BY "&amp;TEXT('3 Balance sheet'!D49-('3 Balance sheet'!D42+'3 Balance sheet'!D43+'3 Balance sheet'!D44+'3 Balance sheet'!D45+'3 Balance sheet'!D46-'3 Balance sheet'!D47+'3 Balance sheet'!D48),"#,##0")))</f>
        <v>OK</v>
      </c>
      <c r="E12" s="34" t="str">
        <f aca="false">IF(COUNT('3 Balance sheet'!E49)=0,"not stated",IF(ABS('3 Balance sheet'!E49-('3 Balance sheet'!E42+'3 Balance sheet'!E43+'3 Balance sheet'!E44+'3 Balance sheet'!E45+'3 Balance sheet'!E46-'3 Balance sheet'!E47+'3 Balance sheet'!E48))&lt;=1,"OK","OUT BY "&amp;TEXT('3 Balance sheet'!E49-('3 Balance sheet'!E42+'3 Balance sheet'!E43+'3 Balance sheet'!E44+'3 Balance sheet'!E45+'3 Balance sheet'!E46-'3 Balance sheet'!E47+'3 Balance sheet'!E48),"#,##0")))</f>
        <v>OK</v>
      </c>
      <c r="F12" s="20" t="s">
        <v>341</v>
      </c>
    </row>
    <row r="13" customFormat="false" ht="15" hidden="false" customHeight="true" outlineLevel="0" collapsed="false">
      <c r="A13" s="18" t="s">
        <v>342</v>
      </c>
      <c r="B13" s="34" t="str">
        <f aca="false">IF(COUNT('3 Balance sheet'!B50)=0,"not stated",IF(ABS('3 Balance sheet'!B50-('3 Balance sheet'!B40+'3 Balance sheet'!B49))&lt;=1,"OK","OUT BY "&amp;TEXT('3 Balance sheet'!B50-('3 Balance sheet'!B40+'3 Balance sheet'!B49),"#,##0")))</f>
        <v>OK</v>
      </c>
      <c r="C13" s="34" t="str">
        <f aca="false">IF(COUNT('3 Balance sheet'!C50)=0,"not stated",IF(ABS('3 Balance sheet'!C50-('3 Balance sheet'!C40+'3 Balance sheet'!C49))&lt;=1,"OK","OUT BY "&amp;TEXT('3 Balance sheet'!C50-('3 Balance sheet'!C40+'3 Balance sheet'!C49),"#,##0")))</f>
        <v>OK</v>
      </c>
      <c r="D13" s="34" t="str">
        <f aca="false">IF(COUNT('3 Balance sheet'!D50)=0,"not stated",IF(ABS('3 Balance sheet'!D50-('3 Balance sheet'!D40+'3 Balance sheet'!D49))&lt;=1,"OK","OUT BY "&amp;TEXT('3 Balance sheet'!D50-('3 Balance sheet'!D40+'3 Balance sheet'!D49),"#,##0")))</f>
        <v>OK</v>
      </c>
      <c r="E13" s="34" t="str">
        <f aca="false">IF(COUNT('3 Balance sheet'!E50)=0,"not stated",IF(ABS('3 Balance sheet'!E50-('3 Balance sheet'!E40+'3 Balance sheet'!E49))&lt;=1,"OK","OUT BY "&amp;TEXT('3 Balance sheet'!E50-('3 Balance sheet'!E40+'3 Balance sheet'!E49),"#,##0")))</f>
        <v>OK</v>
      </c>
      <c r="F13" s="20" t="s">
        <v>343</v>
      </c>
    </row>
    <row r="14" customFormat="false" ht="30" hidden="false" customHeight="true" outlineLevel="0" collapsed="false">
      <c r="A14" s="18" t="s">
        <v>344</v>
      </c>
      <c r="B14" s="34" t="str">
        <f aca="false">IF(COUNT('2 Income statement'!B8)=0,"not stated",IF(ABS('2 Income statement'!B8-('2 Income statement'!B6-'2 Income statement'!B7))&lt;=1,"OK","OUT BY "&amp;TEXT('2 Income statement'!B8-('2 Income statement'!B6-'2 Income statement'!B7),"#,##0")))</f>
        <v>OK</v>
      </c>
      <c r="C14" s="34" t="str">
        <f aca="false">IF(COUNT('2 Income statement'!C8)=0,"not stated",IF(ABS('2 Income statement'!C8-('2 Income statement'!C6-'2 Income statement'!C7))&lt;=1,"OK","OUT BY "&amp;TEXT('2 Income statement'!C8-('2 Income statement'!C6-'2 Income statement'!C7),"#,##0")))</f>
        <v>OK</v>
      </c>
      <c r="D14" s="34" t="str">
        <f aca="false">IF(COUNT('2 Income statement'!D8)=0,"not stated",IF(ABS('2 Income statement'!D8-('2 Income statement'!D6-'2 Income statement'!D7))&lt;=1,"OK","OUT BY "&amp;TEXT('2 Income statement'!D8-('2 Income statement'!D6-'2 Income statement'!D7),"#,##0")))</f>
        <v>OK</v>
      </c>
      <c r="E14" s="34" t="str">
        <f aca="false">IF(COUNT('2 Income statement'!E8)=0,"not stated",IF(ABS('2 Income statement'!E8-('2 Income statement'!E6-'2 Income statement'!E7))&lt;=1,"OK","OUT BY "&amp;TEXT('2 Income statement'!E8-('2 Income statement'!E6-'2 Income statement'!E7),"#,##0")))</f>
        <v>OK</v>
      </c>
      <c r="F14" s="20" t="s">
        <v>345</v>
      </c>
    </row>
    <row r="15" customFormat="false" ht="30" hidden="false" customHeight="true" outlineLevel="0" collapsed="false">
      <c r="A15" s="18" t="s">
        <v>346</v>
      </c>
      <c r="B15" s="34" t="str">
        <f aca="false">IF(COUNT('2 Income statement'!B16)=0,"not stated",IF(ABS('2 Income statement'!B16-('2 Income statement'!B8-'2 Income statement'!B10-'2 Income statement'!B11-'2 Income statement'!B12-'2 Income statement'!B13-'2 Income statement'!B14-'2 Income statement'!B15))&lt;=1,"OK","OUT BY "&amp;TEXT('2 Income statement'!B16-('2 Income statement'!B8-'2 Income statement'!B10-'2 Income statement'!B11-'2 Income statement'!B12-'2 Income statement'!B13-'2 Income statement'!B14-'2 Income statement'!B15),"#,##0")))</f>
        <v>OK</v>
      </c>
      <c r="C15" s="34" t="str">
        <f aca="false">IF(COUNT('2 Income statement'!C16)=0,"not stated",IF(ABS('2 Income statement'!C16-('2 Income statement'!C8-'2 Income statement'!C10-'2 Income statement'!C11-'2 Income statement'!C12-'2 Income statement'!C13-'2 Income statement'!C14-'2 Income statement'!C15))&lt;=1,"OK","OUT BY "&amp;TEXT('2 Income statement'!C16-('2 Income statement'!C8-'2 Income statement'!C10-'2 Income statement'!C11-'2 Income statement'!C12-'2 Income statement'!C13-'2 Income statement'!C14-'2 Income statement'!C15),"#,##0")))</f>
        <v>OK</v>
      </c>
      <c r="D15" s="34" t="str">
        <f aca="false">IF(COUNT('2 Income statement'!D16)=0,"not stated",IF(ABS('2 Income statement'!D16-('2 Income statement'!D8-'2 Income statement'!D10-'2 Income statement'!D11-'2 Income statement'!D12-'2 Income statement'!D13-'2 Income statement'!D14-'2 Income statement'!D15))&lt;=1,"OK","OUT BY "&amp;TEXT('2 Income statement'!D16-('2 Income statement'!D8-'2 Income statement'!D10-'2 Income statement'!D11-'2 Income statement'!D12-'2 Income statement'!D13-'2 Income statement'!D14-'2 Income statement'!D15),"#,##0")))</f>
        <v>OK</v>
      </c>
      <c r="E15" s="34" t="str">
        <f aca="false">IF(COUNT('2 Income statement'!E16)=0,"not stated",IF(ABS('2 Income statement'!E16-('2 Income statement'!E8-'2 Income statement'!E10-'2 Income statement'!E11-'2 Income statement'!E12-'2 Income statement'!E13-'2 Income statement'!E14-'2 Income statement'!E15))&lt;=1,"OK","OUT BY "&amp;TEXT('2 Income statement'!E16-('2 Income statement'!E8-'2 Income statement'!E10-'2 Income statement'!E11-'2 Income statement'!E12-'2 Income statement'!E13-'2 Income statement'!E14-'2 Income statement'!E15),"#,##0")))</f>
        <v>OK</v>
      </c>
      <c r="F15" s="20" t="s">
        <v>347</v>
      </c>
    </row>
    <row r="16" customFormat="false" ht="30" hidden="false" customHeight="true" outlineLevel="0" collapsed="false">
      <c r="A16" s="18" t="s">
        <v>348</v>
      </c>
      <c r="B16" s="34" t="str">
        <f aca="false">IF(COUNT('2 Income statement'!B21)=0,"not stated",IF(ABS('2 Income statement'!B21-('2 Income statement'!B16-'2 Income statement'!B18+'2 Income statement'!B19+'2 Income statement'!B20))&lt;=1,"OK","OUT BY "&amp;TEXT('2 Income statement'!B21-('2 Income statement'!B16-'2 Income statement'!B18+'2 Income statement'!B19+'2 Income statement'!B20),"#,##0")))</f>
        <v>OK</v>
      </c>
      <c r="C16" s="34" t="str">
        <f aca="false">IF(COUNT('2 Income statement'!C21)=0,"not stated",IF(ABS('2 Income statement'!C21-('2 Income statement'!C16-'2 Income statement'!C18+'2 Income statement'!C19+'2 Income statement'!C20))&lt;=1,"OK","OUT BY "&amp;TEXT('2 Income statement'!C21-('2 Income statement'!C16-'2 Income statement'!C18+'2 Income statement'!C19+'2 Income statement'!C20),"#,##0")))</f>
        <v>OK</v>
      </c>
      <c r="D16" s="34" t="str">
        <f aca="false">IF(COUNT('2 Income statement'!D21)=0,"not stated",IF(ABS('2 Income statement'!D21-('2 Income statement'!D16-'2 Income statement'!D18+'2 Income statement'!D19+'2 Income statement'!D20))&lt;=1,"OK","OUT BY "&amp;TEXT('2 Income statement'!D21-('2 Income statement'!D16-'2 Income statement'!D18+'2 Income statement'!D19+'2 Income statement'!D20),"#,##0")))</f>
        <v>OK</v>
      </c>
      <c r="E16" s="34" t="str">
        <f aca="false">IF(COUNT('2 Income statement'!E21)=0,"not stated",IF(ABS('2 Income statement'!E21-('2 Income statement'!E16-'2 Income statement'!E18+'2 Income statement'!E19+'2 Income statement'!E20))&lt;=1,"OK","OUT BY "&amp;TEXT('2 Income statement'!E21-('2 Income statement'!E16-'2 Income statement'!E18+'2 Income statement'!E19+'2 Income statement'!E20),"#,##0")))</f>
        <v>OK</v>
      </c>
      <c r="F16" s="20" t="s">
        <v>349</v>
      </c>
    </row>
    <row r="17" customFormat="false" ht="30" hidden="false" customHeight="true" outlineLevel="0" collapsed="false">
      <c r="A17" s="18" t="s">
        <v>350</v>
      </c>
      <c r="B17" s="34" t="str">
        <f aca="false">IF(COUNT('2 Income statement'!B24)=0,"not stated",IF(ABS('2 Income statement'!B24-('2 Income statement'!B21-'2 Income statement'!B22+'2 Income statement'!B23))&lt;=1,"OK","OUT BY "&amp;TEXT('2 Income statement'!B24-('2 Income statement'!B21-'2 Income statement'!B22+'2 Income statement'!B23),"#,##0")))</f>
        <v>OK</v>
      </c>
      <c r="C17" s="34" t="str">
        <f aca="false">IF(COUNT('2 Income statement'!C24)=0,"not stated",IF(ABS('2 Income statement'!C24-('2 Income statement'!C21-'2 Income statement'!C22+'2 Income statement'!C23))&lt;=1,"OK","OUT BY "&amp;TEXT('2 Income statement'!C24-('2 Income statement'!C21-'2 Income statement'!C22+'2 Income statement'!C23),"#,##0")))</f>
        <v>OK</v>
      </c>
      <c r="D17" s="34" t="str">
        <f aca="false">IF(COUNT('2 Income statement'!D24)=0,"not stated",IF(ABS('2 Income statement'!D24-('2 Income statement'!D21-'2 Income statement'!D22+'2 Income statement'!D23))&lt;=1,"OK","OUT BY "&amp;TEXT('2 Income statement'!D24-('2 Income statement'!D21-'2 Income statement'!D22+'2 Income statement'!D23),"#,##0")))</f>
        <v>OK</v>
      </c>
      <c r="E17" s="34" t="str">
        <f aca="false">IF(COUNT('2 Income statement'!E24)=0,"not stated",IF(ABS('2 Income statement'!E24-('2 Income statement'!E21-'2 Income statement'!E22+'2 Income statement'!E23))&lt;=1,"OK","OUT BY "&amp;TEXT('2 Income statement'!E24-('2 Income statement'!E21-'2 Income statement'!E22+'2 Income statement'!E23),"#,##0")))</f>
        <v>OK</v>
      </c>
      <c r="F17" s="20" t="s">
        <v>351</v>
      </c>
    </row>
    <row r="18" customFormat="false" ht="30" hidden="false" customHeight="true" outlineLevel="0" collapsed="false">
      <c r="A18" s="18" t="s">
        <v>352</v>
      </c>
      <c r="B18" s="34" t="str">
        <f aca="false">IF(COUNT('4 Cash flow'!B18)=0,"not stated",IF(ABS('4 Cash flow'!B18-('4 Cash flow'!B7+'4 Cash flow'!B8+'4 Cash flow'!B9+'4 Cash flow'!B10+'4 Cash flow'!B11+'4 Cash flow'!B12+'4 Cash flow'!B13+'4 Cash flow'!B14+'4 Cash flow'!B15+'4 Cash flow'!B16+'4 Cash flow'!B17))&lt;=1,"OK","OUT BY "&amp;TEXT('4 Cash flow'!B18-('4 Cash flow'!B7+'4 Cash flow'!B8+'4 Cash flow'!B9+'4 Cash flow'!B10+'4 Cash flow'!B11+'4 Cash flow'!B12+'4 Cash flow'!B13+'4 Cash flow'!B14+'4 Cash flow'!B15+'4 Cash flow'!B16+'4 Cash flow'!B17),"#,##0")))</f>
        <v>OK</v>
      </c>
      <c r="C18" s="34" t="str">
        <f aca="false">IF(COUNT('4 Cash flow'!C18)=0,"not stated",IF(ABS('4 Cash flow'!C18-('4 Cash flow'!C7+'4 Cash flow'!C8+'4 Cash flow'!C9+'4 Cash flow'!C10+'4 Cash flow'!C11+'4 Cash flow'!C12+'4 Cash flow'!C13+'4 Cash flow'!C14+'4 Cash flow'!C15+'4 Cash flow'!C16+'4 Cash flow'!C17))&lt;=1,"OK","OUT BY "&amp;TEXT('4 Cash flow'!C18-('4 Cash flow'!C7+'4 Cash flow'!C8+'4 Cash flow'!C9+'4 Cash flow'!C10+'4 Cash flow'!C11+'4 Cash flow'!C12+'4 Cash flow'!C13+'4 Cash flow'!C14+'4 Cash flow'!C15+'4 Cash flow'!C16+'4 Cash flow'!C17),"#,##0")))</f>
        <v>OK</v>
      </c>
      <c r="D18" s="34" t="str">
        <f aca="false">IF(COUNT('4 Cash flow'!D18)=0,"not stated",IF(ABS('4 Cash flow'!D18-('4 Cash flow'!D7+'4 Cash flow'!D8+'4 Cash flow'!D9+'4 Cash flow'!D10+'4 Cash flow'!D11+'4 Cash flow'!D12+'4 Cash flow'!D13+'4 Cash flow'!D14+'4 Cash flow'!D15+'4 Cash flow'!D16+'4 Cash flow'!D17))&lt;=1,"OK","OUT BY "&amp;TEXT('4 Cash flow'!D18-('4 Cash flow'!D7+'4 Cash flow'!D8+'4 Cash flow'!D9+'4 Cash flow'!D10+'4 Cash flow'!D11+'4 Cash flow'!D12+'4 Cash flow'!D13+'4 Cash flow'!D14+'4 Cash flow'!D15+'4 Cash flow'!D16+'4 Cash flow'!D17),"#,##0")))</f>
        <v>OK</v>
      </c>
      <c r="E18" s="34" t="str">
        <f aca="false">IF(COUNT('4 Cash flow'!E18)=0,"not stated",IF(ABS('4 Cash flow'!E18-('4 Cash flow'!E7+'4 Cash flow'!E8+'4 Cash flow'!E9+'4 Cash flow'!E10+'4 Cash flow'!E11+'4 Cash flow'!E12+'4 Cash flow'!E13+'4 Cash flow'!E14+'4 Cash flow'!E15+'4 Cash flow'!E16+'4 Cash flow'!E17))&lt;=1,"OK","OUT BY "&amp;TEXT('4 Cash flow'!E18-('4 Cash flow'!E7+'4 Cash flow'!E8+'4 Cash flow'!E9+'4 Cash flow'!E10+'4 Cash flow'!E11+'4 Cash flow'!E12+'4 Cash flow'!E13+'4 Cash flow'!E14+'4 Cash flow'!E15+'4 Cash flow'!E16+'4 Cash flow'!E17),"#,##0")))</f>
        <v>OK</v>
      </c>
      <c r="F18" s="20" t="s">
        <v>353</v>
      </c>
    </row>
    <row r="19" customFormat="false" ht="30" hidden="false" customHeight="true" outlineLevel="0" collapsed="false">
      <c r="A19" s="18" t="s">
        <v>354</v>
      </c>
      <c r="B19" s="34" t="str">
        <f aca="false">IF(COUNT('4 Cash flow'!B25)=0,"not stated",IF(ABS('4 Cash flow'!B25-('4 Cash flow'!B20+'4 Cash flow'!B21+'4 Cash flow'!B22+'4 Cash flow'!B23+'4 Cash flow'!B24))&lt;=1,"OK","OUT BY "&amp;TEXT('4 Cash flow'!B25-('4 Cash flow'!B20+'4 Cash flow'!B21+'4 Cash flow'!B22+'4 Cash flow'!B23+'4 Cash flow'!B24),"#,##0")))</f>
        <v>OK</v>
      </c>
      <c r="C19" s="34" t="str">
        <f aca="false">IF(COUNT('4 Cash flow'!C25)=0,"not stated",IF(ABS('4 Cash flow'!C25-('4 Cash flow'!C20+'4 Cash flow'!C21+'4 Cash flow'!C22+'4 Cash flow'!C23+'4 Cash flow'!C24))&lt;=1,"OK","OUT BY "&amp;TEXT('4 Cash flow'!C25-('4 Cash flow'!C20+'4 Cash flow'!C21+'4 Cash flow'!C22+'4 Cash flow'!C23+'4 Cash flow'!C24),"#,##0")))</f>
        <v>OK</v>
      </c>
      <c r="D19" s="34" t="str">
        <f aca="false">IF(COUNT('4 Cash flow'!D25)=0,"not stated",IF(ABS('4 Cash flow'!D25-('4 Cash flow'!D20+'4 Cash flow'!D21+'4 Cash flow'!D22+'4 Cash flow'!D23+'4 Cash flow'!D24))&lt;=1,"OK","OUT BY "&amp;TEXT('4 Cash flow'!D25-('4 Cash flow'!D20+'4 Cash flow'!D21+'4 Cash flow'!D22+'4 Cash flow'!D23+'4 Cash flow'!D24),"#,##0")))</f>
        <v>OK</v>
      </c>
      <c r="E19" s="34" t="str">
        <f aca="false">IF(COUNT('4 Cash flow'!E25)=0,"not stated",IF(ABS('4 Cash flow'!E25-('4 Cash flow'!E20+'4 Cash flow'!E21+'4 Cash flow'!E22+'4 Cash flow'!E23+'4 Cash flow'!E24))&lt;=1,"OK","OUT BY "&amp;TEXT('4 Cash flow'!E25-('4 Cash flow'!E20+'4 Cash flow'!E21+'4 Cash flow'!E22+'4 Cash flow'!E23+'4 Cash flow'!E24),"#,##0")))</f>
        <v>OK</v>
      </c>
      <c r="F19" s="20" t="s">
        <v>355</v>
      </c>
    </row>
    <row r="20" customFormat="false" ht="30" hidden="false" customHeight="true" outlineLevel="0" collapsed="false">
      <c r="A20" s="18" t="s">
        <v>356</v>
      </c>
      <c r="B20" s="34" t="str">
        <f aca="false">IF(COUNT('4 Cash flow'!B33)=0,"not stated",IF(ABS('4 Cash flow'!B33-('4 Cash flow'!B27+'4 Cash flow'!B28+'4 Cash flow'!B29+'4 Cash flow'!B30+'4 Cash flow'!B31+'4 Cash flow'!B32))&lt;=1,"OK","OUT BY "&amp;TEXT('4 Cash flow'!B33-('4 Cash flow'!B27+'4 Cash flow'!B28+'4 Cash flow'!B29+'4 Cash flow'!B30+'4 Cash flow'!B31+'4 Cash flow'!B32),"#,##0")))</f>
        <v>OK</v>
      </c>
      <c r="C20" s="34" t="str">
        <f aca="false">IF(COUNT('4 Cash flow'!C33)=0,"not stated",IF(ABS('4 Cash flow'!C33-('4 Cash flow'!C27+'4 Cash flow'!C28+'4 Cash flow'!C29+'4 Cash flow'!C30+'4 Cash flow'!C31+'4 Cash flow'!C32))&lt;=1,"OK","OUT BY "&amp;TEXT('4 Cash flow'!C33-('4 Cash flow'!C27+'4 Cash flow'!C28+'4 Cash flow'!C29+'4 Cash flow'!C30+'4 Cash flow'!C31+'4 Cash flow'!C32),"#,##0")))</f>
        <v>OK</v>
      </c>
      <c r="D20" s="34" t="str">
        <f aca="false">IF(COUNT('4 Cash flow'!D33)=0,"not stated",IF(ABS('4 Cash flow'!D33-('4 Cash flow'!D27+'4 Cash flow'!D28+'4 Cash flow'!D29+'4 Cash flow'!D30+'4 Cash flow'!D31+'4 Cash flow'!D32))&lt;=1,"OK","OUT BY "&amp;TEXT('4 Cash flow'!D33-('4 Cash flow'!D27+'4 Cash flow'!D28+'4 Cash flow'!D29+'4 Cash flow'!D30+'4 Cash flow'!D31+'4 Cash flow'!D32),"#,##0")))</f>
        <v>OK</v>
      </c>
      <c r="E20" s="34" t="str">
        <f aca="false">IF(COUNT('4 Cash flow'!E33)=0,"not stated",IF(ABS('4 Cash flow'!E33-('4 Cash flow'!E27+'4 Cash flow'!E28+'4 Cash flow'!E29+'4 Cash flow'!E30+'4 Cash flow'!E31+'4 Cash flow'!E32))&lt;=1,"OK","OUT BY "&amp;TEXT('4 Cash flow'!E33-('4 Cash flow'!E27+'4 Cash flow'!E28+'4 Cash flow'!E29+'4 Cash flow'!E30+'4 Cash flow'!E31+'4 Cash flow'!E32),"#,##0")))</f>
        <v>OK</v>
      </c>
      <c r="F20" s="20" t="s">
        <v>357</v>
      </c>
    </row>
    <row r="21" customFormat="false" ht="15" hidden="false" customHeight="true" outlineLevel="0" collapsed="false">
      <c r="A21" s="18" t="s">
        <v>358</v>
      </c>
      <c r="B21" s="34" t="str">
        <f aca="false">IF(COUNT('4 Cash flow'!B36)=0,"not stated",IF(ABS('4 Cash flow'!B36-('4 Cash flow'!B18+'4 Cash flow'!B25+'4 Cash flow'!B33+'4 Cash flow'!B35))&lt;=1,"OK","OUT BY "&amp;TEXT('4 Cash flow'!B36-('4 Cash flow'!B18+'4 Cash flow'!B25+'4 Cash flow'!B33+'4 Cash flow'!B35),"#,##0")))</f>
        <v>OK</v>
      </c>
      <c r="C21" s="34" t="str">
        <f aca="false">IF(COUNT('4 Cash flow'!C36)=0,"not stated",IF(ABS('4 Cash flow'!C36-('4 Cash flow'!C18+'4 Cash flow'!C25+'4 Cash flow'!C33+'4 Cash flow'!C35))&lt;=1,"OK","OUT BY "&amp;TEXT('4 Cash flow'!C36-('4 Cash flow'!C18+'4 Cash flow'!C25+'4 Cash flow'!C33+'4 Cash flow'!C35),"#,##0")))</f>
        <v>OK</v>
      </c>
      <c r="D21" s="34" t="str">
        <f aca="false">IF(COUNT('4 Cash flow'!D36)=0,"not stated",IF(ABS('4 Cash flow'!D36-('4 Cash flow'!D18+'4 Cash flow'!D25+'4 Cash flow'!D33+'4 Cash flow'!D35))&lt;=1,"OK","OUT BY "&amp;TEXT('4 Cash flow'!D36-('4 Cash flow'!D18+'4 Cash flow'!D25+'4 Cash flow'!D33+'4 Cash flow'!D35),"#,##0")))</f>
        <v>OK</v>
      </c>
      <c r="E21" s="34" t="str">
        <f aca="false">IF(COUNT('4 Cash flow'!E36)=0,"not stated",IF(ABS('4 Cash flow'!E36-('4 Cash flow'!E18+'4 Cash flow'!E25+'4 Cash flow'!E33+'4 Cash flow'!E35))&lt;=1,"OK","OUT BY "&amp;TEXT('4 Cash flow'!E36-('4 Cash flow'!E18+'4 Cash flow'!E25+'4 Cash flow'!E33+'4 Cash flow'!E35),"#,##0")))</f>
        <v>OK</v>
      </c>
      <c r="F21" s="20" t="s">
        <v>359</v>
      </c>
    </row>
    <row r="22" customFormat="false" ht="15" hidden="false" customHeight="true" outlineLevel="0" collapsed="false">
      <c r="A22" s="18" t="s">
        <v>360</v>
      </c>
      <c r="B22" s="34" t="str">
        <f aca="false">IF(COUNT('4 Cash flow'!B38)=0,"not stated",IF(ABS('4 Cash flow'!B38-('4 Cash flow'!B37+'4 Cash flow'!B36))&lt;=1,"OK","OUT BY "&amp;TEXT('4 Cash flow'!B38-('4 Cash flow'!B37+'4 Cash flow'!B36),"#,##0")))</f>
        <v>OK</v>
      </c>
      <c r="C22" s="34" t="str">
        <f aca="false">IF(COUNT('4 Cash flow'!C38)=0,"not stated",IF(ABS('4 Cash flow'!C38-('4 Cash flow'!C37+'4 Cash flow'!C36))&lt;=1,"OK","OUT BY "&amp;TEXT('4 Cash flow'!C38-('4 Cash flow'!C37+'4 Cash flow'!C36),"#,##0")))</f>
        <v>OK</v>
      </c>
      <c r="D22" s="34" t="str">
        <f aca="false">IF(COUNT('4 Cash flow'!D38)=0,"not stated",IF(ABS('4 Cash flow'!D38-('4 Cash flow'!D37+'4 Cash flow'!D36))&lt;=1,"OK","OUT BY "&amp;TEXT('4 Cash flow'!D38-('4 Cash flow'!D37+'4 Cash flow'!D36),"#,##0")))</f>
        <v>OK</v>
      </c>
      <c r="E22" s="34" t="str">
        <f aca="false">IF(COUNT('4 Cash flow'!E38)=0,"not stated",IF(ABS('4 Cash flow'!E38-('4 Cash flow'!E37+'4 Cash flow'!E36))&lt;=1,"OK","OUT BY "&amp;TEXT('4 Cash flow'!E38-('4 Cash flow'!E37+'4 Cash flow'!E36),"#,##0")))</f>
        <v>OK</v>
      </c>
      <c r="F22" s="20" t="s">
        <v>361</v>
      </c>
    </row>
    <row r="23" customFormat="false" ht="15" hidden="false" customHeight="true" outlineLevel="0" collapsed="false">
      <c r="A23" s="16" t="s">
        <v>362</v>
      </c>
      <c r="B23" s="17"/>
      <c r="C23" s="17"/>
      <c r="D23" s="17"/>
      <c r="E23" s="17"/>
      <c r="F23" s="17"/>
    </row>
    <row r="24" customFormat="false" ht="30" hidden="false" customHeight="true" outlineLevel="0" collapsed="false">
      <c r="A24" s="18" t="s">
        <v>363</v>
      </c>
      <c r="B24" s="34" t="str">
        <f aca="false">IF(COUNT('3 Balance sheet'!B24)=0,"not stated",IF(ABS('3 Balance sheet'!B24-('3 Balance sheet'!B50))&lt;=1,"OK","OUT BY "&amp;TEXT('3 Balance sheet'!B24-('3 Balance sheet'!B50),"#,##0")))</f>
        <v>OK</v>
      </c>
      <c r="C24" s="34" t="str">
        <f aca="false">IF(COUNT('3 Balance sheet'!C24)=0,"not stated",IF(ABS('3 Balance sheet'!C24-('3 Balance sheet'!C50))&lt;=1,"OK","OUT BY "&amp;TEXT('3 Balance sheet'!C24-('3 Balance sheet'!C50),"#,##0")))</f>
        <v>OK</v>
      </c>
      <c r="D24" s="34" t="str">
        <f aca="false">IF(COUNT('3 Balance sheet'!D24)=0,"not stated",IF(ABS('3 Balance sheet'!D24-('3 Balance sheet'!D50))&lt;=1,"OK","OUT BY "&amp;TEXT('3 Balance sheet'!D24-('3 Balance sheet'!D50),"#,##0")))</f>
        <v>OK</v>
      </c>
      <c r="E24" s="34" t="str">
        <f aca="false">IF(COUNT('3 Balance sheet'!E24)=0,"not stated",IF(ABS('3 Balance sheet'!E24-('3 Balance sheet'!E50))&lt;=1,"OK","OUT BY "&amp;TEXT('3 Balance sheet'!E24-('3 Balance sheet'!E50),"#,##0")))</f>
        <v>OK</v>
      </c>
      <c r="F24" s="20" t="s">
        <v>364</v>
      </c>
    </row>
    <row r="25" customFormat="false" ht="30" hidden="false" customHeight="true" outlineLevel="0" collapsed="false">
      <c r="A25" s="18" t="s">
        <v>365</v>
      </c>
      <c r="B25" s="34" t="str">
        <f aca="false">IF(COUNT('4 Cash flow'!B38)=0,"not stated",IF(ABS('4 Cash flow'!B38-('3 Balance sheet'!B7))&lt;=1,"OK","OUT BY "&amp;TEXT('4 Cash flow'!B38-('3 Balance sheet'!B7),"#,##0")))</f>
        <v>OK</v>
      </c>
      <c r="C25" s="34" t="str">
        <f aca="false">IF(COUNT('4 Cash flow'!C38)=0,"not stated",IF(ABS('4 Cash flow'!C38-('3 Balance sheet'!C7))&lt;=1,"OK","OUT BY "&amp;TEXT('4 Cash flow'!C38-('3 Balance sheet'!C7),"#,##0")))</f>
        <v>OK</v>
      </c>
      <c r="D25" s="34" t="str">
        <f aca="false">IF(COUNT('4 Cash flow'!D38)=0,"not stated",IF(ABS('4 Cash flow'!D38-('3 Balance sheet'!D7))&lt;=1,"OK","OUT BY "&amp;TEXT('4 Cash flow'!D38-('3 Balance sheet'!D7),"#,##0")))</f>
        <v>OK</v>
      </c>
      <c r="E25" s="34" t="str">
        <f aca="false">IF(COUNT('4 Cash flow'!E38)=0,"not stated",IF(ABS('4 Cash flow'!E38-('3 Balance sheet'!E7))&lt;=1,"OK","OUT BY "&amp;TEXT('4 Cash flow'!E38-('3 Balance sheet'!E7),"#,##0")))</f>
        <v>OK</v>
      </c>
      <c r="F25" s="20" t="s">
        <v>366</v>
      </c>
    </row>
    <row r="26" customFormat="false" ht="30" hidden="false" customHeight="true" outlineLevel="0" collapsed="false">
      <c r="A26" s="18" t="s">
        <v>367</v>
      </c>
      <c r="B26" s="34" t="str">
        <f aca="false">IF(COUNT('2 Income statement'!B24)=0,"not stated",IF(ABS('2 Income statement'!B24-('4 Cash flow'!B7))&lt;=1,"OK","OUT BY "&amp;TEXT('2 Income statement'!B24-('4 Cash flow'!B7),"#,##0")))</f>
        <v>OK</v>
      </c>
      <c r="C26" s="34" t="str">
        <f aca="false">IF(COUNT('2 Income statement'!C24)=0,"not stated",IF(ABS('2 Income statement'!C24-('4 Cash flow'!C7))&lt;=1,"OK","OUT BY "&amp;TEXT('2 Income statement'!C24-('4 Cash flow'!C7),"#,##0")))</f>
        <v>OK</v>
      </c>
      <c r="D26" s="34" t="str">
        <f aca="false">IF(COUNT('2 Income statement'!D24)=0,"not stated",IF(ABS('2 Income statement'!D24-('4 Cash flow'!D7))&lt;=1,"OK","OUT BY "&amp;TEXT('2 Income statement'!D24-('4 Cash flow'!D7),"#,##0")))</f>
        <v>OK</v>
      </c>
      <c r="E26" s="34" t="str">
        <f aca="false">IF(COUNT('2 Income statement'!E24)=0,"not stated",IF(ABS('2 Income statement'!E24-('4 Cash flow'!E7))&lt;=1,"OK","OUT BY "&amp;TEXT('2 Income statement'!E24-('4 Cash flow'!E7),"#,##0")))</f>
        <v>OK</v>
      </c>
      <c r="F26" s="20" t="s">
        <v>368</v>
      </c>
    </row>
    <row r="27" customFormat="false" ht="30" hidden="false" customHeight="true" outlineLevel="0" collapsed="false">
      <c r="A27" s="18" t="s">
        <v>369</v>
      </c>
      <c r="B27" s="34" t="str">
        <f aca="false">IF(COUNT('4 Cash flow'!B37)=0,"not stated",IF(COUNT('4 Cash flow'!C38)=0,"no prior year",IF(ABS('4 Cash flow'!B37-'4 Cash flow'!C38)&lt;=1,"OK","OUT BY "&amp;TEXT('4 Cash flow'!B37-'4 Cash flow'!C38,"#,##0"))))</f>
        <v>OK</v>
      </c>
      <c r="C27" s="34" t="str">
        <f aca="false">IF(COUNT('4 Cash flow'!C37)=0,"not stated",IF(COUNT('4 Cash flow'!D38)=0,"no prior year",IF(ABS('4 Cash flow'!C37-'4 Cash flow'!D38)&lt;=1,"OK","OUT BY "&amp;TEXT('4 Cash flow'!C37-'4 Cash flow'!D38,"#,##0"))))</f>
        <v>OK</v>
      </c>
      <c r="D27" s="34" t="str">
        <f aca="false">IF(COUNT('4 Cash flow'!D37)=0,"not stated",IF(COUNT('4 Cash flow'!E38)=0,"no prior year",IF(ABS('4 Cash flow'!D37-'4 Cash flow'!E38)&lt;=1,"OK","OUT BY "&amp;TEXT('4 Cash flow'!D37-'4 Cash flow'!E38,"#,##0"))))</f>
        <v>OK</v>
      </c>
      <c r="E27" s="34" t="s">
        <v>370</v>
      </c>
      <c r="F27" s="20" t="s">
        <v>371</v>
      </c>
    </row>
    <row r="28" customFormat="false" ht="31.5" hidden="false" customHeight="true" outlineLevel="0" collapsed="false">
      <c r="A28" s="18" t="s">
        <v>372</v>
      </c>
      <c r="B28" s="34" t="str">
        <f aca="false">IF(COUNT('3 Balance sheet'!B45)*COUNT('3 Balance sheet'!C45)=0,"not stated",IF(ABS('3 Balance sheet'!B45-('3 Balance sheet'!C45+'2 Income statement'!B24+'4 Cash flow'!B31))&lt;=1,"OK","OUT BY "&amp;TEXT('3 Balance sheet'!B45-('3 Balance sheet'!C45+'2 Income statement'!B24+'4 Cash flow'!B31),"#,##0")))</f>
        <v>OK</v>
      </c>
      <c r="C28" s="34" t="str">
        <f aca="false">IF(COUNT('3 Balance sheet'!C45)*COUNT('3 Balance sheet'!D45)=0,"not stated",IF(ABS('3 Balance sheet'!C45-('3 Balance sheet'!D45+'2 Income statement'!C24+'4 Cash flow'!C31))&lt;=1,"OK","OUT BY "&amp;TEXT('3 Balance sheet'!C45-('3 Balance sheet'!D45+'2 Income statement'!C24+'4 Cash flow'!C31),"#,##0")))</f>
        <v>OK</v>
      </c>
      <c r="D28" s="34" t="str">
        <f aca="false">IF(COUNT('3 Balance sheet'!D45)*COUNT('3 Balance sheet'!E45)=0,"not stated",IF(ABS('3 Balance sheet'!D45-('3 Balance sheet'!E45+'2 Income statement'!D24+'4 Cash flow'!D31))&lt;=1,"OK","OUT BY "&amp;TEXT('3 Balance sheet'!D45-('3 Balance sheet'!E45+'2 Income statement'!D24+'4 Cash flow'!D31),"#,##0")))</f>
        <v>OK</v>
      </c>
      <c r="E28" s="34" t="s">
        <v>370</v>
      </c>
      <c r="F28" s="20" t="s">
        <v>373</v>
      </c>
    </row>
    <row r="29" customFormat="false" ht="15" hidden="false" customHeight="true" outlineLevel="0" collapsed="false">
      <c r="A29" s="16" t="s">
        <v>374</v>
      </c>
      <c r="B29" s="17"/>
      <c r="C29" s="17"/>
      <c r="D29" s="17"/>
      <c r="E29" s="17"/>
      <c r="F29" s="17"/>
    </row>
    <row r="30" customFormat="false" ht="15" hidden="false" customHeight="true" outlineLevel="0" collapsed="false">
      <c r="A30" s="18" t="s">
        <v>375</v>
      </c>
      <c r="B30" s="34" t="str">
        <f aca="false">IF(COUNT('2 Income statement'!B6)=0,"not stated",IF('2 Income statement'!B6&gt;0,"OK","WRONG SIGN"))</f>
        <v>OK</v>
      </c>
      <c r="C30" s="34" t="str">
        <f aca="false">IF(COUNT('2 Income statement'!C6)=0,"not stated",IF('2 Income statement'!C6&gt;0,"OK","WRONG SIGN"))</f>
        <v>OK</v>
      </c>
      <c r="D30" s="34" t="str">
        <f aca="false">IF(COUNT('2 Income statement'!D6)=0,"not stated",IF('2 Income statement'!D6&gt;0,"OK","WRONG SIGN"))</f>
        <v>OK</v>
      </c>
      <c r="E30" s="34" t="str">
        <f aca="false">IF(COUNT('2 Income statement'!E6)=0,"not stated",IF('2 Income statement'!E6&gt;0,"OK","WRONG SIGN"))</f>
        <v>OK</v>
      </c>
      <c r="F30" s="20" t="s">
        <v>376</v>
      </c>
    </row>
    <row r="31" customFormat="false" ht="30" hidden="false" customHeight="true" outlineLevel="0" collapsed="false">
      <c r="A31" s="18" t="s">
        <v>377</v>
      </c>
      <c r="B31" s="34" t="str">
        <f aca="false">IF(COUNT('2 Income statement'!B7)=0,"not stated",IF('2 Income statement'!B7&gt;0,"OK","WRONG SIGN"))</f>
        <v>OK</v>
      </c>
      <c r="C31" s="34" t="str">
        <f aca="false">IF(COUNT('2 Income statement'!C7)=0,"not stated",IF('2 Income statement'!C7&gt;0,"OK","WRONG SIGN"))</f>
        <v>OK</v>
      </c>
      <c r="D31" s="34" t="str">
        <f aca="false">IF(COUNT('2 Income statement'!D7)=0,"not stated",IF('2 Income statement'!D7&gt;0,"OK","WRONG SIGN"))</f>
        <v>OK</v>
      </c>
      <c r="E31" s="34" t="str">
        <f aca="false">IF(COUNT('2 Income statement'!E7)=0,"not stated",IF('2 Income statement'!E7&gt;0,"OK","WRONG SIGN"))</f>
        <v>OK</v>
      </c>
      <c r="F31" s="20" t="s">
        <v>378</v>
      </c>
    </row>
    <row r="32" customFormat="false" ht="15" hidden="false" customHeight="true" outlineLevel="0" collapsed="false">
      <c r="A32" s="18" t="s">
        <v>379</v>
      </c>
      <c r="B32" s="34" t="str">
        <f aca="false">IF(COUNT('2 Income statement'!B10)=0,"not stated",IF('2 Income statement'!B10&gt;0,"OK","WRONG SIGN"))</f>
        <v>OK</v>
      </c>
      <c r="C32" s="34" t="str">
        <f aca="false">IF(COUNT('2 Income statement'!C10)=0,"not stated",IF('2 Income statement'!C10&gt;0,"OK","WRONG SIGN"))</f>
        <v>OK</v>
      </c>
      <c r="D32" s="34" t="str">
        <f aca="false">IF(COUNT('2 Income statement'!D10)=0,"not stated",IF('2 Income statement'!D10&gt;0,"OK","WRONG SIGN"))</f>
        <v>OK</v>
      </c>
      <c r="E32" s="34" t="str">
        <f aca="false">IF(COUNT('2 Income statement'!E10)=0,"not stated",IF('2 Income statement'!E10&gt;0,"OK","WRONG SIGN"))</f>
        <v>OK</v>
      </c>
      <c r="F32" s="20" t="s">
        <v>380</v>
      </c>
    </row>
    <row r="33" customFormat="false" ht="15" hidden="false" customHeight="true" outlineLevel="0" collapsed="false">
      <c r="A33" s="18" t="s">
        <v>381</v>
      </c>
      <c r="B33" s="34" t="str">
        <f aca="false">IF(COUNT('2 Income statement'!B18)=0,"not stated",IF('2 Income statement'!B18&gt;0,"OK","WRONG SIGN"))</f>
        <v>OK</v>
      </c>
      <c r="C33" s="34" t="str">
        <f aca="false">IF(COUNT('2 Income statement'!C18)=0,"not stated",IF('2 Income statement'!C18&gt;0,"OK","WRONG SIGN"))</f>
        <v>OK</v>
      </c>
      <c r="D33" s="34" t="str">
        <f aca="false">IF(COUNT('2 Income statement'!D18)=0,"not stated",IF('2 Income statement'!D18&gt;0,"OK","WRONG SIGN"))</f>
        <v>OK</v>
      </c>
      <c r="E33" s="34" t="str">
        <f aca="false">IF(COUNT('2 Income statement'!E18)=0,"not stated",IF('2 Income statement'!E18&gt;0,"OK","WRONG SIGN"))</f>
        <v>OK</v>
      </c>
      <c r="F33" s="20" t="s">
        <v>380</v>
      </c>
    </row>
    <row r="34" customFormat="false" ht="30" hidden="false" customHeight="true" outlineLevel="0" collapsed="false">
      <c r="A34" s="18" t="s">
        <v>382</v>
      </c>
      <c r="B34" s="34" t="str">
        <f aca="false">IF(COUNT('2 Income statement'!B22)=0,"not stated",IF('2 Income statement'!B22&gt;0,"OK","WRONG SIGN"))</f>
        <v>OK</v>
      </c>
      <c r="C34" s="34" t="str">
        <f aca="false">IF(COUNT('2 Income statement'!C22)=0,"not stated",IF('2 Income statement'!C22&gt;0,"OK","WRONG SIGN"))</f>
        <v>OK</v>
      </c>
      <c r="D34" s="34" t="str">
        <f aca="false">IF(COUNT('2 Income statement'!D22)=0,"not stated",IF('2 Income statement'!D22&gt;0,"OK","WRONG SIGN"))</f>
        <v>OK</v>
      </c>
      <c r="E34" s="34" t="str">
        <f aca="false">IF(COUNT('2 Income statement'!E22)=0,"not stated",IF('2 Income statement'!E22&gt;0,"OK","WRONG SIGN"))</f>
        <v>OK</v>
      </c>
      <c r="F34" s="20" t="s">
        <v>383</v>
      </c>
    </row>
    <row r="35" customFormat="false" ht="15" hidden="false" customHeight="true" outlineLevel="0" collapsed="false">
      <c r="A35" s="18" t="s">
        <v>384</v>
      </c>
      <c r="B35" s="34" t="str">
        <f aca="false">IF(COUNT('3 Balance sheet'!B16)=0,"not stated",IF('3 Balance sheet'!B16&gt;0,"OK","WRONG SIGN"))</f>
        <v>OK</v>
      </c>
      <c r="C35" s="34" t="str">
        <f aca="false">IF(COUNT('3 Balance sheet'!C16)=0,"not stated",IF('3 Balance sheet'!C16&gt;0,"OK","WRONG SIGN"))</f>
        <v>OK</v>
      </c>
      <c r="D35" s="34" t="str">
        <f aca="false">IF(COUNT('3 Balance sheet'!D16)=0,"not stated",IF('3 Balance sheet'!D16&gt;0,"OK","WRONG SIGN"))</f>
        <v>OK</v>
      </c>
      <c r="E35" s="34" t="str">
        <f aca="false">IF(COUNT('3 Balance sheet'!E16)=0,"not stated",IF('3 Balance sheet'!E16&gt;0,"OK","WRONG SIGN"))</f>
        <v>OK</v>
      </c>
      <c r="F35" s="20" t="s">
        <v>385</v>
      </c>
    </row>
    <row r="36" customFormat="false" ht="15" hidden="false" customHeight="true" outlineLevel="0" collapsed="false">
      <c r="A36" s="18" t="s">
        <v>386</v>
      </c>
      <c r="B36" s="34" t="str">
        <f aca="false">IF(COUNT('4 Cash flow'!B20)=0,"not stated",IF('4 Cash flow'!B20&lt;0,"OK","WRONG SIGN"))</f>
        <v>OK</v>
      </c>
      <c r="C36" s="34" t="str">
        <f aca="false">IF(COUNT('4 Cash flow'!C20)=0,"not stated",IF('4 Cash flow'!C20&lt;0,"OK","WRONG SIGN"))</f>
        <v>OK</v>
      </c>
      <c r="D36" s="34" t="str">
        <f aca="false">IF(COUNT('4 Cash flow'!D20)=0,"not stated",IF('4 Cash flow'!D20&lt;0,"OK","WRONG SIGN"))</f>
        <v>OK</v>
      </c>
      <c r="E36" s="34" t="str">
        <f aca="false">IF(COUNT('4 Cash flow'!E20)=0,"not stated",IF('4 Cash flow'!E20&lt;0,"OK","WRONG SIGN"))</f>
        <v>OK</v>
      </c>
      <c r="F36" s="20" t="s">
        <v>387</v>
      </c>
    </row>
    <row r="37" customFormat="false" ht="15" hidden="false" customHeight="true" outlineLevel="0" collapsed="false">
      <c r="A37" s="18" t="s">
        <v>388</v>
      </c>
      <c r="B37" s="34" t="str">
        <f aca="false">IF(COUNT('4 Cash flow'!B31)=0,"not stated",IF('4 Cash flow'!B31&lt;0,"OK","WRONG SIGN"))</f>
        <v>OK</v>
      </c>
      <c r="C37" s="34" t="str">
        <f aca="false">IF(COUNT('4 Cash flow'!C31)=0,"not stated",IF('4 Cash flow'!C31&lt;0,"OK","WRONG SIGN"))</f>
        <v>OK</v>
      </c>
      <c r="D37" s="34" t="str">
        <f aca="false">IF(COUNT('4 Cash flow'!D31)=0,"not stated",IF('4 Cash flow'!D31&lt;0,"OK","WRONG SIGN"))</f>
        <v>OK</v>
      </c>
      <c r="E37" s="34" t="str">
        <f aca="false">IF(COUNT('4 Cash flow'!E31)=0,"not stated",IF('4 Cash flow'!E31&lt;0,"OK","WRONG SIGN"))</f>
        <v>OK</v>
      </c>
      <c r="F37" s="20" t="s">
        <v>389</v>
      </c>
    </row>
    <row r="38" customFormat="false" ht="15" hidden="false" customHeight="true" outlineLevel="0" collapsed="false">
      <c r="A38" s="18" t="s">
        <v>390</v>
      </c>
      <c r="B38" s="34" t="str">
        <f aca="false">IF(COUNT('4 Cash flow'!B28)=0,"not stated",IF('4 Cash flow'!B28&lt;0,"OK","WRONG SIGN"))</f>
        <v>OK</v>
      </c>
      <c r="C38" s="34" t="str">
        <f aca="false">IF(COUNT('4 Cash flow'!C28)=0,"not stated",IF('4 Cash flow'!C28&lt;0,"OK","WRONG SIGN"))</f>
        <v>OK</v>
      </c>
      <c r="D38" s="34" t="str">
        <f aca="false">IF(COUNT('4 Cash flow'!D28)=0,"not stated",IF('4 Cash flow'!D28&lt;0,"OK","WRONG SIGN"))</f>
        <v>OK</v>
      </c>
      <c r="E38" s="34" t="str">
        <f aca="false">IF(COUNT('4 Cash flow'!E28)=0,"not stated",IF('4 Cash flow'!E28&lt;0,"OK","WRONG SIGN"))</f>
        <v>OK</v>
      </c>
      <c r="F38" s="20" t="s">
        <v>389</v>
      </c>
    </row>
    <row r="39" customFormat="false" ht="15" hidden="false" customHeight="true" outlineLevel="0" collapsed="false">
      <c r="A39" s="16" t="s">
        <v>391</v>
      </c>
      <c r="B39" s="17"/>
      <c r="C39" s="17"/>
      <c r="D39" s="17"/>
      <c r="E39" s="17"/>
      <c r="F39" s="17"/>
    </row>
    <row r="40" customFormat="false" ht="15" hidden="false" customHeight="true" outlineLevel="0" collapsed="false">
      <c r="A40" s="18" t="s">
        <v>392</v>
      </c>
      <c r="B40" s="34" t="str">
        <f aca="false">IF(COUNT('2 Income statement'!B6)=0,"MISSING","OK")</f>
        <v>OK</v>
      </c>
      <c r="C40" s="34" t="str">
        <f aca="false">IF(COUNT('2 Income statement'!C6)=0,"MISSING","OK")</f>
        <v>OK</v>
      </c>
      <c r="D40" s="34" t="str">
        <f aca="false">IF(COUNT('2 Income statement'!D6)=0,"MISSING","OK")</f>
        <v>OK</v>
      </c>
      <c r="E40" s="34" t="str">
        <f aca="false">IF(COUNT('2 Income statement'!E6)=0,"MISSING","OK")</f>
        <v>OK</v>
      </c>
      <c r="F40" s="20" t="s">
        <v>393</v>
      </c>
    </row>
    <row r="41" customFormat="false" ht="15" hidden="false" customHeight="true" outlineLevel="0" collapsed="false">
      <c r="A41" s="18" t="s">
        <v>394</v>
      </c>
      <c r="B41" s="34" t="str">
        <f aca="false">IF(COUNT('2 Income statement'!B24)=0,"MISSING","OK")</f>
        <v>OK</v>
      </c>
      <c r="C41" s="34" t="str">
        <f aca="false">IF(COUNT('2 Income statement'!C24)=0,"MISSING","OK")</f>
        <v>OK</v>
      </c>
      <c r="D41" s="34" t="str">
        <f aca="false">IF(COUNT('2 Income statement'!D24)=0,"MISSING","OK")</f>
        <v>OK</v>
      </c>
      <c r="E41" s="34" t="str">
        <f aca="false">IF(COUNT('2 Income statement'!E24)=0,"MISSING","OK")</f>
        <v>OK</v>
      </c>
      <c r="F41" s="20" t="s">
        <v>393</v>
      </c>
    </row>
    <row r="42" customFormat="false" ht="15" hidden="false" customHeight="true" outlineLevel="0" collapsed="false">
      <c r="A42" s="18" t="s">
        <v>395</v>
      </c>
      <c r="B42" s="34" t="str">
        <f aca="false">IF(COUNT('3 Balance sheet'!B24)=0,"MISSING","OK")</f>
        <v>OK</v>
      </c>
      <c r="C42" s="34" t="str">
        <f aca="false">IF(COUNT('3 Balance sheet'!C24)=0,"MISSING","OK")</f>
        <v>OK</v>
      </c>
      <c r="D42" s="34" t="str">
        <f aca="false">IF(COUNT('3 Balance sheet'!D24)=0,"MISSING","OK")</f>
        <v>OK</v>
      </c>
      <c r="E42" s="34" t="str">
        <f aca="false">IF(COUNT('3 Balance sheet'!E24)=0,"MISSING","OK")</f>
        <v>OK</v>
      </c>
      <c r="F42" s="20" t="s">
        <v>396</v>
      </c>
    </row>
    <row r="43" customFormat="false" ht="15" hidden="false" customHeight="true" outlineLevel="0" collapsed="false">
      <c r="A43" s="18" t="s">
        <v>397</v>
      </c>
      <c r="B43" s="34" t="str">
        <f aca="false">IF(COUNT('3 Balance sheet'!B49)=0,"MISSING","OK")</f>
        <v>OK</v>
      </c>
      <c r="C43" s="34" t="str">
        <f aca="false">IF(COUNT('3 Balance sheet'!C49)=0,"MISSING","OK")</f>
        <v>OK</v>
      </c>
      <c r="D43" s="34" t="str">
        <f aca="false">IF(COUNT('3 Balance sheet'!D49)=0,"MISSING","OK")</f>
        <v>OK</v>
      </c>
      <c r="E43" s="34" t="str">
        <f aca="false">IF(COUNT('3 Balance sheet'!E49)=0,"MISSING","OK")</f>
        <v>OK</v>
      </c>
      <c r="F43" s="20" t="s">
        <v>396</v>
      </c>
    </row>
    <row r="44" customFormat="false" ht="15" hidden="false" customHeight="true" outlineLevel="0" collapsed="false">
      <c r="A44" s="18" t="s">
        <v>398</v>
      </c>
      <c r="B44" s="34" t="str">
        <f aca="false">IF(COUNT('3 Balance sheet'!B7)=0,"MISSING","OK")</f>
        <v>OK</v>
      </c>
      <c r="C44" s="34" t="str">
        <f aca="false">IF(COUNT('3 Balance sheet'!C7)=0,"MISSING","OK")</f>
        <v>OK</v>
      </c>
      <c r="D44" s="34" t="str">
        <f aca="false">IF(COUNT('3 Balance sheet'!D7)=0,"MISSING","OK")</f>
        <v>OK</v>
      </c>
      <c r="E44" s="34" t="str">
        <f aca="false">IF(COUNT('3 Balance sheet'!E7)=0,"MISSING","OK")</f>
        <v>OK</v>
      </c>
      <c r="F44" s="20" t="s">
        <v>396</v>
      </c>
    </row>
    <row r="45" customFormat="false" ht="15" hidden="false" customHeight="true" outlineLevel="0" collapsed="false">
      <c r="A45" s="18" t="s">
        <v>399</v>
      </c>
      <c r="B45" s="34" t="str">
        <f aca="false">IF(COUNT('4 Cash flow'!B8)=0,"MISSING","OK")</f>
        <v>OK</v>
      </c>
      <c r="C45" s="34" t="str">
        <f aca="false">IF(COUNT('4 Cash flow'!C8)=0,"MISSING","OK")</f>
        <v>OK</v>
      </c>
      <c r="D45" s="34" t="str">
        <f aca="false">IF(COUNT('4 Cash flow'!D8)=0,"MISSING","OK")</f>
        <v>OK</v>
      </c>
      <c r="E45" s="34" t="str">
        <f aca="false">IF(COUNT('4 Cash flow'!E8)=0,"MISSING","OK")</f>
        <v>OK</v>
      </c>
      <c r="F45" s="20" t="s">
        <v>396</v>
      </c>
    </row>
    <row r="46" customFormat="false" ht="15" hidden="false" customHeight="true" outlineLevel="0" collapsed="false">
      <c r="A46" s="18" t="s">
        <v>400</v>
      </c>
      <c r="B46" s="34" t="str">
        <f aca="false">IF(COUNT('4 Cash flow'!B18)=0,"MISSING","OK")</f>
        <v>OK</v>
      </c>
      <c r="C46" s="34" t="str">
        <f aca="false">IF(COUNT('4 Cash flow'!C18)=0,"MISSING","OK")</f>
        <v>OK</v>
      </c>
      <c r="D46" s="34" t="str">
        <f aca="false">IF(COUNT('4 Cash flow'!D18)=0,"MISSING","OK")</f>
        <v>OK</v>
      </c>
      <c r="E46" s="34" t="str">
        <f aca="false">IF(COUNT('4 Cash flow'!E18)=0,"MISSING","OK")</f>
        <v>OK</v>
      </c>
      <c r="F46" s="20" t="s">
        <v>396</v>
      </c>
    </row>
    <row r="47" customFormat="false" ht="15" hidden="false" customHeight="true" outlineLevel="0" collapsed="false">
      <c r="A47" s="18" t="s">
        <v>401</v>
      </c>
      <c r="B47" s="34" t="str">
        <f aca="false">IF(COUNT('4 Cash flow'!B20)=0,"MISSING","OK")</f>
        <v>OK</v>
      </c>
      <c r="C47" s="34" t="str">
        <f aca="false">IF(COUNT('4 Cash flow'!C20)=0,"MISSING","OK")</f>
        <v>OK</v>
      </c>
      <c r="D47" s="34" t="str">
        <f aca="false">IF(COUNT('4 Cash flow'!D20)=0,"MISSING","OK")</f>
        <v>OK</v>
      </c>
      <c r="E47" s="34" t="str">
        <f aca="false">IF(COUNT('4 Cash flow'!E20)=0,"MISSING","OK")</f>
        <v>OK</v>
      </c>
      <c r="F47" s="20" t="s">
        <v>396</v>
      </c>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52"/>
    <col collapsed="false" customWidth="true" hidden="false" outlineLevel="0" max="3" min="3" style="1" width="16"/>
    <col collapsed="false" customWidth="true" hidden="false" outlineLevel="0" max="4" min="4" style="1" width="70"/>
  </cols>
  <sheetData>
    <row r="1" customFormat="false" ht="15" hidden="false" customHeight="true" outlineLevel="0" collapsed="false">
      <c r="A1" s="2" t="s">
        <v>0</v>
      </c>
    </row>
    <row r="2" customFormat="false" ht="18" hidden="false" customHeight="true" outlineLevel="0" collapsed="false">
      <c r="A2" s="4" t="s">
        <v>402</v>
      </c>
    </row>
    <row r="3" customFormat="false" ht="30" hidden="false" customHeight="true" outlineLevel="0" collapsed="false">
      <c r="A3" s="5" t="s">
        <v>403</v>
      </c>
      <c r="B3" s="5"/>
      <c r="C3" s="5"/>
      <c r="D3" s="5"/>
      <c r="E3" s="5"/>
      <c r="F3" s="5"/>
    </row>
    <row r="5" customFormat="false" ht="15" hidden="false" customHeight="true" outlineLevel="0" collapsed="false">
      <c r="A5" s="15"/>
      <c r="B5" s="15" t="s">
        <v>404</v>
      </c>
      <c r="C5" s="15" t="s">
        <v>405</v>
      </c>
      <c r="D5" s="15" t="s">
        <v>406</v>
      </c>
    </row>
    <row r="6" customFormat="false" ht="15" hidden="false" customHeight="true" outlineLevel="0" collapsed="false">
      <c r="A6" s="17"/>
      <c r="B6" s="16" t="s">
        <v>407</v>
      </c>
      <c r="C6" s="17"/>
      <c r="D6" s="17"/>
    </row>
    <row r="7" customFormat="false" ht="30" hidden="false" customHeight="true" outlineLevel="0" collapsed="false">
      <c r="B7" s="35" t="s">
        <v>408</v>
      </c>
      <c r="C7" s="36" t="s">
        <v>409</v>
      </c>
      <c r="D7" s="20" t="s">
        <v>410</v>
      </c>
    </row>
    <row r="8" customFormat="false" ht="30" hidden="false" customHeight="true" outlineLevel="0" collapsed="false">
      <c r="B8" s="35" t="s">
        <v>411</v>
      </c>
      <c r="C8" s="36" t="s">
        <v>409</v>
      </c>
      <c r="D8" s="20" t="s">
        <v>412</v>
      </c>
    </row>
    <row r="9" customFormat="false" ht="30" hidden="false" customHeight="true" outlineLevel="0" collapsed="false">
      <c r="B9" s="35" t="s">
        <v>413</v>
      </c>
      <c r="C9" s="36" t="s">
        <v>409</v>
      </c>
      <c r="D9" s="20" t="s">
        <v>414</v>
      </c>
    </row>
    <row r="10" customFormat="false" ht="30" hidden="false" customHeight="true" outlineLevel="0" collapsed="false">
      <c r="B10" s="35" t="s">
        <v>415</v>
      </c>
      <c r="C10" s="36" t="s">
        <v>409</v>
      </c>
      <c r="D10" s="20" t="s">
        <v>416</v>
      </c>
    </row>
    <row r="12" customFormat="false" ht="15" hidden="false" customHeight="true" outlineLevel="0" collapsed="false">
      <c r="A12" s="17"/>
      <c r="B12" s="16" t="s">
        <v>417</v>
      </c>
      <c r="C12" s="17"/>
      <c r="D12" s="17"/>
    </row>
    <row r="13" customFormat="false" ht="30" hidden="false" customHeight="true" outlineLevel="0" collapsed="false">
      <c r="B13" s="35" t="s">
        <v>418</v>
      </c>
      <c r="C13" s="36" t="s">
        <v>409</v>
      </c>
      <c r="D13" s="20" t="s">
        <v>419</v>
      </c>
    </row>
    <row r="14" customFormat="false" ht="30" hidden="false" customHeight="true" outlineLevel="0" collapsed="false">
      <c r="B14" s="35" t="s">
        <v>420</v>
      </c>
      <c r="C14" s="36" t="s">
        <v>409</v>
      </c>
      <c r="D14" s="20" t="s">
        <v>421</v>
      </c>
    </row>
    <row r="15" customFormat="false" ht="30" hidden="false" customHeight="true" outlineLevel="0" collapsed="false">
      <c r="B15" s="35" t="s">
        <v>422</v>
      </c>
      <c r="C15" s="36" t="s">
        <v>409</v>
      </c>
      <c r="D15" s="20" t="s">
        <v>423</v>
      </c>
    </row>
    <row r="16" customFormat="false" ht="30" hidden="false" customHeight="true" outlineLevel="0" collapsed="false">
      <c r="B16" s="35" t="s">
        <v>424</v>
      </c>
      <c r="C16" s="36" t="s">
        <v>409</v>
      </c>
      <c r="D16" s="20" t="s">
        <v>425</v>
      </c>
    </row>
    <row r="18" customFormat="false" ht="15" hidden="false" customHeight="true" outlineLevel="0" collapsed="false">
      <c r="A18" s="17"/>
      <c r="B18" s="16" t="s">
        <v>426</v>
      </c>
      <c r="C18" s="17"/>
      <c r="D18" s="17"/>
    </row>
    <row r="19" customFormat="false" ht="30" hidden="false" customHeight="true" outlineLevel="0" collapsed="false">
      <c r="B19" s="35" t="s">
        <v>427</v>
      </c>
      <c r="C19" s="36" t="s">
        <v>409</v>
      </c>
      <c r="D19" s="20" t="s">
        <v>428</v>
      </c>
    </row>
    <row r="20" customFormat="false" ht="30" hidden="false" customHeight="true" outlineLevel="0" collapsed="false">
      <c r="B20" s="35" t="s">
        <v>429</v>
      </c>
      <c r="C20" s="36" t="s">
        <v>409</v>
      </c>
      <c r="D20" s="20" t="s">
        <v>430</v>
      </c>
    </row>
    <row r="21" customFormat="false" ht="30" hidden="false" customHeight="true" outlineLevel="0" collapsed="false">
      <c r="B21" s="35" t="s">
        <v>431</v>
      </c>
      <c r="C21" s="36" t="s">
        <v>409</v>
      </c>
      <c r="D21" s="20" t="s">
        <v>432</v>
      </c>
    </row>
    <row r="22" customFormat="false" ht="30" hidden="false" customHeight="true" outlineLevel="0" collapsed="false">
      <c r="B22" s="35" t="s">
        <v>433</v>
      </c>
      <c r="C22" s="36" t="s">
        <v>409</v>
      </c>
      <c r="D22" s="20" t="s">
        <v>434</v>
      </c>
    </row>
    <row r="23" customFormat="false" ht="30" hidden="false" customHeight="true" outlineLevel="0" collapsed="false">
      <c r="B23" s="35" t="s">
        <v>435</v>
      </c>
      <c r="C23" s="36" t="s">
        <v>409</v>
      </c>
      <c r="D23" s="20" t="s">
        <v>436</v>
      </c>
    </row>
    <row r="25" customFormat="false" ht="15" hidden="false" customHeight="true" outlineLevel="0" collapsed="false">
      <c r="A25" s="17"/>
      <c r="B25" s="16" t="s">
        <v>437</v>
      </c>
      <c r="C25" s="17"/>
      <c r="D25" s="17"/>
    </row>
    <row r="26" customFormat="false" ht="30" hidden="false" customHeight="true" outlineLevel="0" collapsed="false">
      <c r="B26" s="35" t="s">
        <v>438</v>
      </c>
      <c r="C26" s="36" t="s">
        <v>409</v>
      </c>
      <c r="D26" s="20" t="s">
        <v>439</v>
      </c>
    </row>
    <row r="27" customFormat="false" ht="30" hidden="false" customHeight="true" outlineLevel="0" collapsed="false">
      <c r="B27" s="35" t="s">
        <v>440</v>
      </c>
      <c r="C27" s="36" t="s">
        <v>409</v>
      </c>
      <c r="D27" s="20" t="s">
        <v>441</v>
      </c>
    </row>
    <row r="28" customFormat="false" ht="30" hidden="false" customHeight="true" outlineLevel="0" collapsed="false">
      <c r="B28" s="35" t="s">
        <v>442</v>
      </c>
      <c r="C28" s="36" t="s">
        <v>409</v>
      </c>
      <c r="D28" s="20" t="s">
        <v>443</v>
      </c>
    </row>
    <row r="29" customFormat="false" ht="30" hidden="false" customHeight="true" outlineLevel="0" collapsed="false">
      <c r="B29" s="35" t="s">
        <v>444</v>
      </c>
      <c r="C29" s="36" t="s">
        <v>409</v>
      </c>
      <c r="D29" s="20" t="s">
        <v>445</v>
      </c>
    </row>
    <row r="30" customFormat="false" ht="30" hidden="false" customHeight="true" outlineLevel="0" collapsed="false">
      <c r="B30" s="35" t="s">
        <v>446</v>
      </c>
      <c r="C30" s="36" t="s">
        <v>409</v>
      </c>
      <c r="D30" s="20" t="s">
        <v>447</v>
      </c>
    </row>
  </sheetData>
  <mergeCells count="1">
    <mergeCell ref="A3:F3"/>
  </mergeCells>
  <dataValidations count="1">
    <dataValidation allowBlank="true" errorStyle="stop" operator="between" showDropDown="false" showErrorMessage="false" showInputMessage="false" sqref="C7:C10 C13:C16 C19:C23 C26:C30" type="list">
      <formula1>"Yes,No,N/A,Chasing"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00000"/>
    <pageSetUpPr fitToPage="false"/>
  </sheetPr>
  <dimension ref="A1:F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46"/>
    <col collapsed="false" customWidth="true" hidden="false" outlineLevel="0" max="3" min="3" style="1" width="13"/>
    <col collapsed="false" customWidth="true" hidden="false" outlineLevel="0" max="4" min="4" style="1" width="16"/>
    <col collapsed="false" customWidth="true" hidden="false" outlineLevel="0" max="5" min="5" style="1" width="74"/>
  </cols>
  <sheetData>
    <row r="1" customFormat="false" ht="15" hidden="false" customHeight="true" outlineLevel="0" collapsed="false">
      <c r="A1" s="2" t="s">
        <v>0</v>
      </c>
    </row>
    <row r="2" customFormat="false" ht="18" hidden="false" customHeight="true" outlineLevel="0" collapsed="false">
      <c r="A2" s="4" t="s">
        <v>448</v>
      </c>
    </row>
    <row r="3" customFormat="false" ht="30" hidden="false" customHeight="true" outlineLevel="0" collapsed="false">
      <c r="A3" s="5" t="s">
        <v>449</v>
      </c>
      <c r="B3" s="5"/>
      <c r="C3" s="5"/>
      <c r="D3" s="5"/>
      <c r="E3" s="5"/>
      <c r="F3" s="5"/>
    </row>
    <row r="5" customFormat="false" ht="24" hidden="false" customHeight="true" outlineLevel="0" collapsed="false">
      <c r="A5" s="25" t="s">
        <v>450</v>
      </c>
      <c r="B5" s="25" t="s">
        <v>451</v>
      </c>
      <c r="C5" s="25" t="s">
        <v>452</v>
      </c>
      <c r="D5" s="25" t="s">
        <v>453</v>
      </c>
      <c r="E5" s="25" t="s">
        <v>454</v>
      </c>
    </row>
    <row r="6" customFormat="false" ht="15" hidden="false" customHeight="true" outlineLevel="0" collapsed="false">
      <c r="A6" s="37" t="s">
        <v>100</v>
      </c>
      <c r="B6" s="18" t="s">
        <v>107</v>
      </c>
      <c r="C6" s="37" t="s">
        <v>455</v>
      </c>
      <c r="D6" s="38" t="s">
        <v>456</v>
      </c>
      <c r="E6" s="39" t="s">
        <v>457</v>
      </c>
    </row>
    <row r="7" customFormat="false" ht="15" hidden="false" customHeight="true" outlineLevel="0" collapsed="false">
      <c r="A7" s="37" t="s">
        <v>100</v>
      </c>
      <c r="B7" s="18" t="s">
        <v>108</v>
      </c>
      <c r="C7" s="37" t="s">
        <v>458</v>
      </c>
      <c r="D7" s="38" t="s">
        <v>456</v>
      </c>
      <c r="E7" s="39" t="s">
        <v>459</v>
      </c>
    </row>
    <row r="8" customFormat="false" ht="15" hidden="false" customHeight="true" outlineLevel="0" collapsed="false">
      <c r="A8" s="37" t="s">
        <v>100</v>
      </c>
      <c r="B8" s="18" t="s">
        <v>109</v>
      </c>
      <c r="C8" s="37" t="s">
        <v>455</v>
      </c>
      <c r="D8" s="40" t="s">
        <v>460</v>
      </c>
      <c r="E8" s="39" t="s">
        <v>461</v>
      </c>
    </row>
    <row r="9" customFormat="false" ht="15" hidden="false" customHeight="true" outlineLevel="0" collapsed="false">
      <c r="A9" s="16" t="s">
        <v>462</v>
      </c>
      <c r="B9" s="17"/>
      <c r="C9" s="17"/>
      <c r="D9" s="17"/>
      <c r="E9" s="17"/>
    </row>
    <row r="10" customFormat="false" ht="18.75" hidden="false" customHeight="true" outlineLevel="0" collapsed="false">
      <c r="A10" s="37" t="s">
        <v>100</v>
      </c>
      <c r="B10" s="18" t="s">
        <v>111</v>
      </c>
      <c r="C10" s="37" t="s">
        <v>458</v>
      </c>
      <c r="D10" s="38" t="s">
        <v>456</v>
      </c>
      <c r="E10" s="39" t="s">
        <v>463</v>
      </c>
    </row>
    <row r="11" customFormat="false" ht="15" hidden="false" customHeight="true" outlineLevel="0" collapsed="false">
      <c r="A11" s="37" t="s">
        <v>100</v>
      </c>
      <c r="B11" s="18" t="s">
        <v>112</v>
      </c>
      <c r="C11" s="37" t="s">
        <v>458</v>
      </c>
      <c r="D11" s="38" t="s">
        <v>456</v>
      </c>
      <c r="E11" s="39" t="s">
        <v>464</v>
      </c>
    </row>
    <row r="12" customFormat="false" ht="15" hidden="false" customHeight="true" outlineLevel="0" collapsed="false">
      <c r="A12" s="37" t="s">
        <v>100</v>
      </c>
      <c r="B12" s="18" t="s">
        <v>113</v>
      </c>
      <c r="C12" s="37" t="s">
        <v>458</v>
      </c>
      <c r="D12" s="38" t="s">
        <v>456</v>
      </c>
      <c r="E12" s="39" t="s">
        <v>465</v>
      </c>
    </row>
    <row r="13" customFormat="false" ht="15" hidden="false" customHeight="true" outlineLevel="0" collapsed="false">
      <c r="A13" s="37" t="s">
        <v>100</v>
      </c>
      <c r="B13" s="18" t="s">
        <v>114</v>
      </c>
      <c r="C13" s="37" t="s">
        <v>458</v>
      </c>
      <c r="D13" s="38" t="s">
        <v>456</v>
      </c>
      <c r="E13" s="39" t="s">
        <v>466</v>
      </c>
    </row>
    <row r="14" customFormat="false" ht="15" hidden="false" customHeight="true" outlineLevel="0" collapsed="false">
      <c r="A14" s="37" t="s">
        <v>100</v>
      </c>
      <c r="B14" s="18" t="s">
        <v>115</v>
      </c>
      <c r="C14" s="37" t="s">
        <v>458</v>
      </c>
      <c r="D14" s="38" t="s">
        <v>456</v>
      </c>
      <c r="E14" s="39" t="s">
        <v>467</v>
      </c>
    </row>
    <row r="15" customFormat="false" ht="15" hidden="false" customHeight="true" outlineLevel="0" collapsed="false">
      <c r="A15" s="37" t="s">
        <v>100</v>
      </c>
      <c r="B15" s="18" t="s">
        <v>116</v>
      </c>
      <c r="C15" s="37" t="s">
        <v>458</v>
      </c>
      <c r="D15" s="38" t="s">
        <v>456</v>
      </c>
      <c r="E15" s="39" t="s">
        <v>468</v>
      </c>
    </row>
    <row r="16" customFormat="false" ht="27.75" hidden="false" customHeight="true" outlineLevel="0" collapsed="false">
      <c r="A16" s="37" t="s">
        <v>100</v>
      </c>
      <c r="B16" s="18" t="s">
        <v>117</v>
      </c>
      <c r="C16" s="37" t="s">
        <v>455</v>
      </c>
      <c r="D16" s="40" t="s">
        <v>460</v>
      </c>
      <c r="E16" s="39" t="s">
        <v>469</v>
      </c>
    </row>
    <row r="17" customFormat="false" ht="15" hidden="false" customHeight="true" outlineLevel="0" collapsed="false">
      <c r="A17" s="16" t="s">
        <v>470</v>
      </c>
      <c r="B17" s="17"/>
      <c r="C17" s="17"/>
      <c r="D17" s="17"/>
      <c r="E17" s="17"/>
    </row>
    <row r="18" customFormat="false" ht="15" hidden="false" customHeight="true" outlineLevel="0" collapsed="false">
      <c r="A18" s="37" t="s">
        <v>100</v>
      </c>
      <c r="B18" s="18" t="s">
        <v>119</v>
      </c>
      <c r="C18" s="37" t="s">
        <v>458</v>
      </c>
      <c r="D18" s="38" t="s">
        <v>456</v>
      </c>
      <c r="E18" s="39" t="s">
        <v>471</v>
      </c>
    </row>
    <row r="19" customFormat="false" ht="15" hidden="false" customHeight="true" outlineLevel="0" collapsed="false">
      <c r="A19" s="37" t="s">
        <v>100</v>
      </c>
      <c r="B19" s="18" t="s">
        <v>120</v>
      </c>
      <c r="C19" s="37" t="s">
        <v>455</v>
      </c>
      <c r="D19" s="38" t="s">
        <v>456</v>
      </c>
      <c r="E19" s="39" t="s">
        <v>472</v>
      </c>
    </row>
    <row r="20" customFormat="false" ht="18.75" hidden="false" customHeight="true" outlineLevel="0" collapsed="false">
      <c r="A20" s="37" t="s">
        <v>100</v>
      </c>
      <c r="B20" s="18" t="s">
        <v>121</v>
      </c>
      <c r="C20" s="37" t="s">
        <v>455</v>
      </c>
      <c r="D20" s="38" t="s">
        <v>456</v>
      </c>
      <c r="E20" s="39" t="s">
        <v>473</v>
      </c>
    </row>
    <row r="21" customFormat="false" ht="18.75" hidden="false" customHeight="true" outlineLevel="0" collapsed="false">
      <c r="A21" s="37" t="s">
        <v>100</v>
      </c>
      <c r="B21" s="18" t="s">
        <v>122</v>
      </c>
      <c r="C21" s="37" t="s">
        <v>455</v>
      </c>
      <c r="D21" s="40" t="s">
        <v>460</v>
      </c>
      <c r="E21" s="39" t="s">
        <v>474</v>
      </c>
    </row>
    <row r="22" customFormat="false" ht="15" hidden="false" customHeight="true" outlineLevel="0" collapsed="false">
      <c r="A22" s="37" t="s">
        <v>100</v>
      </c>
      <c r="B22" s="18" t="s">
        <v>123</v>
      </c>
      <c r="C22" s="37" t="s">
        <v>458</v>
      </c>
      <c r="D22" s="38" t="s">
        <v>456</v>
      </c>
      <c r="E22" s="39" t="s">
        <v>475</v>
      </c>
    </row>
    <row r="23" customFormat="false" ht="18.75" hidden="false" customHeight="true" outlineLevel="0" collapsed="false">
      <c r="A23" s="37" t="s">
        <v>100</v>
      </c>
      <c r="B23" s="18" t="s">
        <v>124</v>
      </c>
      <c r="C23" s="37" t="s">
        <v>455</v>
      </c>
      <c r="D23" s="38" t="s">
        <v>456</v>
      </c>
      <c r="E23" s="39" t="s">
        <v>476</v>
      </c>
    </row>
    <row r="24" customFormat="false" ht="15" hidden="false" customHeight="true" outlineLevel="0" collapsed="false">
      <c r="A24" s="37" t="s">
        <v>100</v>
      </c>
      <c r="B24" s="18" t="s">
        <v>125</v>
      </c>
      <c r="C24" s="37" t="s">
        <v>455</v>
      </c>
      <c r="D24" s="40" t="s">
        <v>460</v>
      </c>
      <c r="E24" s="39" t="s">
        <v>477</v>
      </c>
    </row>
    <row r="25" customFormat="false" ht="15" hidden="false" customHeight="true" outlineLevel="0" collapsed="false">
      <c r="A25" s="16" t="s">
        <v>478</v>
      </c>
      <c r="B25" s="17"/>
      <c r="C25" s="17"/>
      <c r="D25" s="17"/>
      <c r="E25" s="17"/>
    </row>
    <row r="26" customFormat="false" ht="15" hidden="false" customHeight="true" outlineLevel="0" collapsed="false">
      <c r="A26" s="37" t="s">
        <v>100</v>
      </c>
      <c r="B26" s="18" t="s">
        <v>127</v>
      </c>
      <c r="C26" s="37" t="s">
        <v>455</v>
      </c>
      <c r="D26" s="38" t="s">
        <v>456</v>
      </c>
      <c r="E26" s="39" t="s">
        <v>479</v>
      </c>
    </row>
    <row r="27" customFormat="false" ht="15" hidden="false" customHeight="true" outlineLevel="0" collapsed="false">
      <c r="A27" s="37" t="s">
        <v>100</v>
      </c>
      <c r="B27" s="18" t="s">
        <v>128</v>
      </c>
      <c r="C27" s="37" t="s">
        <v>455</v>
      </c>
      <c r="D27" s="38" t="s">
        <v>456</v>
      </c>
      <c r="E27" s="39" t="s">
        <v>480</v>
      </c>
    </row>
    <row r="28" customFormat="false" ht="18.75" hidden="false" customHeight="true" outlineLevel="0" collapsed="false">
      <c r="A28" s="37" t="s">
        <v>100</v>
      </c>
      <c r="B28" s="18" t="s">
        <v>129</v>
      </c>
      <c r="C28" s="37" t="s">
        <v>455</v>
      </c>
      <c r="D28" s="38" t="s">
        <v>456</v>
      </c>
      <c r="E28" s="39" t="s">
        <v>481</v>
      </c>
    </row>
    <row r="29" customFormat="false" ht="15" hidden="false" customHeight="true" outlineLevel="0" collapsed="false">
      <c r="A29" s="37" t="s">
        <v>100</v>
      </c>
      <c r="B29" s="18" t="s">
        <v>130</v>
      </c>
      <c r="C29" s="37" t="s">
        <v>455</v>
      </c>
      <c r="D29" s="38" t="s">
        <v>456</v>
      </c>
      <c r="E29" s="39" t="s">
        <v>482</v>
      </c>
    </row>
    <row r="30" customFormat="false" ht="15" hidden="false" customHeight="true" outlineLevel="0" collapsed="false">
      <c r="A30" s="16" t="s">
        <v>483</v>
      </c>
      <c r="B30" s="17"/>
      <c r="C30" s="17"/>
      <c r="D30" s="17"/>
      <c r="E30" s="17"/>
    </row>
    <row r="31" customFormat="false" ht="18.75" hidden="false" customHeight="true" outlineLevel="0" collapsed="false">
      <c r="A31" s="37" t="s">
        <v>131</v>
      </c>
      <c r="B31" s="18" t="s">
        <v>134</v>
      </c>
      <c r="C31" s="37" t="s">
        <v>455</v>
      </c>
      <c r="D31" s="38" t="s">
        <v>456</v>
      </c>
      <c r="E31" s="39" t="s">
        <v>484</v>
      </c>
    </row>
    <row r="32" customFormat="false" ht="15" hidden="false" customHeight="true" outlineLevel="0" collapsed="false">
      <c r="A32" s="37" t="s">
        <v>131</v>
      </c>
      <c r="B32" s="18" t="s">
        <v>135</v>
      </c>
      <c r="C32" s="37" t="s">
        <v>455</v>
      </c>
      <c r="D32" s="38" t="s">
        <v>456</v>
      </c>
      <c r="E32" s="39" t="s">
        <v>485</v>
      </c>
    </row>
    <row r="33" customFormat="false" ht="15" hidden="false" customHeight="true" outlineLevel="0" collapsed="false">
      <c r="A33" s="37" t="s">
        <v>131</v>
      </c>
      <c r="B33" s="18" t="s">
        <v>136</v>
      </c>
      <c r="C33" s="37" t="s">
        <v>455</v>
      </c>
      <c r="D33" s="38" t="s">
        <v>456</v>
      </c>
      <c r="E33" s="39" t="s">
        <v>486</v>
      </c>
    </row>
    <row r="34" customFormat="false" ht="15" hidden="false" customHeight="true" outlineLevel="0" collapsed="false">
      <c r="A34" s="37" t="s">
        <v>131</v>
      </c>
      <c r="B34" s="18" t="s">
        <v>137</v>
      </c>
      <c r="C34" s="37" t="s">
        <v>455</v>
      </c>
      <c r="D34" s="38" t="s">
        <v>456</v>
      </c>
      <c r="E34" s="39" t="s">
        <v>487</v>
      </c>
    </row>
    <row r="35" customFormat="false" ht="15" hidden="false" customHeight="true" outlineLevel="0" collapsed="false">
      <c r="A35" s="37" t="s">
        <v>131</v>
      </c>
      <c r="B35" s="18" t="s">
        <v>138</v>
      </c>
      <c r="C35" s="37" t="s">
        <v>455</v>
      </c>
      <c r="D35" s="38" t="s">
        <v>456</v>
      </c>
      <c r="E35" s="39" t="s">
        <v>488</v>
      </c>
    </row>
    <row r="36" customFormat="false" ht="15" hidden="false" customHeight="true" outlineLevel="0" collapsed="false">
      <c r="A36" s="37" t="s">
        <v>131</v>
      </c>
      <c r="B36" s="18" t="s">
        <v>139</v>
      </c>
      <c r="C36" s="37" t="s">
        <v>455</v>
      </c>
      <c r="D36" s="38" t="s">
        <v>456</v>
      </c>
      <c r="E36" s="39" t="s">
        <v>489</v>
      </c>
    </row>
    <row r="37" customFormat="false" ht="18.75" hidden="false" customHeight="true" outlineLevel="0" collapsed="false">
      <c r="A37" s="37" t="s">
        <v>131</v>
      </c>
      <c r="B37" s="18" t="s">
        <v>140</v>
      </c>
      <c r="C37" s="37" t="s">
        <v>455</v>
      </c>
      <c r="D37" s="40" t="s">
        <v>460</v>
      </c>
      <c r="E37" s="39" t="s">
        <v>490</v>
      </c>
    </row>
    <row r="38" customFormat="false" ht="15" hidden="false" customHeight="true" outlineLevel="0" collapsed="false">
      <c r="A38" s="16" t="s">
        <v>491</v>
      </c>
      <c r="B38" s="17"/>
      <c r="C38" s="17"/>
      <c r="D38" s="17"/>
      <c r="E38" s="17"/>
    </row>
    <row r="39" customFormat="false" ht="18.75" hidden="false" customHeight="true" outlineLevel="0" collapsed="false">
      <c r="A39" s="37" t="s">
        <v>131</v>
      </c>
      <c r="B39" s="18" t="s">
        <v>142</v>
      </c>
      <c r="C39" s="37" t="s">
        <v>455</v>
      </c>
      <c r="D39" s="38" t="s">
        <v>456</v>
      </c>
      <c r="E39" s="39" t="s">
        <v>492</v>
      </c>
    </row>
    <row r="40" customFormat="false" ht="15" hidden="false" customHeight="true" outlineLevel="0" collapsed="false">
      <c r="A40" s="37" t="s">
        <v>131</v>
      </c>
      <c r="B40" s="18" t="s">
        <v>143</v>
      </c>
      <c r="C40" s="37" t="s">
        <v>493</v>
      </c>
      <c r="D40" s="38" t="s">
        <v>456</v>
      </c>
      <c r="E40" s="39" t="s">
        <v>494</v>
      </c>
    </row>
    <row r="41" customFormat="false" ht="15" hidden="false" customHeight="true" outlineLevel="0" collapsed="false">
      <c r="A41" s="37" t="s">
        <v>131</v>
      </c>
      <c r="B41" s="18" t="s">
        <v>144</v>
      </c>
      <c r="C41" s="37" t="s">
        <v>455</v>
      </c>
      <c r="D41" s="40" t="s">
        <v>460</v>
      </c>
      <c r="E41" s="39" t="s">
        <v>495</v>
      </c>
    </row>
    <row r="42" customFormat="false" ht="15" hidden="false" customHeight="true" outlineLevel="0" collapsed="false">
      <c r="A42" s="37" t="s">
        <v>131</v>
      </c>
      <c r="B42" s="18" t="s">
        <v>145</v>
      </c>
      <c r="C42" s="37" t="s">
        <v>455</v>
      </c>
      <c r="D42" s="38" t="s">
        <v>456</v>
      </c>
      <c r="E42" s="39" t="s">
        <v>496</v>
      </c>
    </row>
    <row r="43" customFormat="false" ht="15" hidden="false" customHeight="true" outlineLevel="0" collapsed="false">
      <c r="A43" s="37" t="s">
        <v>131</v>
      </c>
      <c r="B43" s="18" t="s">
        <v>146</v>
      </c>
      <c r="C43" s="37" t="s">
        <v>455</v>
      </c>
      <c r="D43" s="38" t="s">
        <v>456</v>
      </c>
      <c r="E43" s="39" t="s">
        <v>497</v>
      </c>
    </row>
    <row r="44" customFormat="false" ht="15" hidden="false" customHeight="true" outlineLevel="0" collapsed="false">
      <c r="A44" s="37" t="s">
        <v>131</v>
      </c>
      <c r="B44" s="18" t="s">
        <v>147</v>
      </c>
      <c r="C44" s="37" t="s">
        <v>455</v>
      </c>
      <c r="D44" s="38" t="s">
        <v>456</v>
      </c>
      <c r="E44" s="39" t="s">
        <v>498</v>
      </c>
    </row>
    <row r="45" customFormat="false" ht="15" hidden="false" customHeight="true" outlineLevel="0" collapsed="false">
      <c r="A45" s="37" t="s">
        <v>131</v>
      </c>
      <c r="B45" s="18" t="s">
        <v>148</v>
      </c>
      <c r="C45" s="37" t="s">
        <v>455</v>
      </c>
      <c r="D45" s="38" t="s">
        <v>456</v>
      </c>
      <c r="E45" s="39" t="s">
        <v>499</v>
      </c>
    </row>
    <row r="46" customFormat="false" ht="15" hidden="false" customHeight="true" outlineLevel="0" collapsed="false">
      <c r="A46" s="37" t="s">
        <v>131</v>
      </c>
      <c r="B46" s="18" t="s">
        <v>149</v>
      </c>
      <c r="C46" s="37" t="s">
        <v>455</v>
      </c>
      <c r="D46" s="38" t="s">
        <v>456</v>
      </c>
      <c r="E46" s="39" t="s">
        <v>500</v>
      </c>
    </row>
    <row r="47" customFormat="false" ht="15" hidden="false" customHeight="true" outlineLevel="0" collapsed="false">
      <c r="A47" s="37" t="s">
        <v>131</v>
      </c>
      <c r="B47" s="18" t="s">
        <v>150</v>
      </c>
      <c r="C47" s="37" t="s">
        <v>455</v>
      </c>
      <c r="D47" s="38" t="s">
        <v>456</v>
      </c>
      <c r="E47" s="39" t="s">
        <v>501</v>
      </c>
    </row>
    <row r="48" customFormat="false" ht="27.75" hidden="false" customHeight="true" outlineLevel="0" collapsed="false">
      <c r="A48" s="37" t="s">
        <v>131</v>
      </c>
      <c r="B48" s="18" t="s">
        <v>151</v>
      </c>
      <c r="C48" s="37" t="s">
        <v>455</v>
      </c>
      <c r="D48" s="40" t="s">
        <v>460</v>
      </c>
      <c r="E48" s="39" t="s">
        <v>502</v>
      </c>
    </row>
    <row r="49" customFormat="false" ht="15" hidden="false" customHeight="true" outlineLevel="0" collapsed="false">
      <c r="A49" s="16" t="s">
        <v>503</v>
      </c>
      <c r="B49" s="17"/>
      <c r="C49" s="17"/>
      <c r="D49" s="17"/>
      <c r="E49" s="17"/>
    </row>
    <row r="50" customFormat="false" ht="15" hidden="false" customHeight="true" outlineLevel="0" collapsed="false">
      <c r="A50" s="37" t="s">
        <v>131</v>
      </c>
      <c r="B50" s="18" t="s">
        <v>153</v>
      </c>
      <c r="C50" s="37" t="s">
        <v>455</v>
      </c>
      <c r="D50" s="38" t="s">
        <v>456</v>
      </c>
      <c r="E50" s="39" t="s">
        <v>504</v>
      </c>
    </row>
    <row r="51" customFormat="false" ht="15" hidden="false" customHeight="true" outlineLevel="0" collapsed="false">
      <c r="A51" s="37" t="s">
        <v>131</v>
      </c>
      <c r="B51" s="18" t="s">
        <v>154</v>
      </c>
      <c r="C51" s="37" t="s">
        <v>455</v>
      </c>
      <c r="D51" s="38" t="s">
        <v>456</v>
      </c>
      <c r="E51" s="39" t="s">
        <v>505</v>
      </c>
    </row>
    <row r="52" customFormat="false" ht="15" hidden="false" customHeight="true" outlineLevel="0" collapsed="false">
      <c r="A52" s="37" t="s">
        <v>131</v>
      </c>
      <c r="B52" s="18" t="s">
        <v>155</v>
      </c>
      <c r="C52" s="37" t="s">
        <v>455</v>
      </c>
      <c r="D52" s="38" t="s">
        <v>456</v>
      </c>
      <c r="E52" s="39" t="s">
        <v>506</v>
      </c>
    </row>
    <row r="53" customFormat="false" ht="15" hidden="false" customHeight="true" outlineLevel="0" collapsed="false">
      <c r="A53" s="37" t="s">
        <v>131</v>
      </c>
      <c r="B53" s="18" t="s">
        <v>156</v>
      </c>
      <c r="C53" s="37" t="s">
        <v>455</v>
      </c>
      <c r="D53" s="38" t="s">
        <v>456</v>
      </c>
      <c r="E53" s="39" t="s">
        <v>507</v>
      </c>
    </row>
    <row r="54" customFormat="false" ht="15" hidden="false" customHeight="true" outlineLevel="0" collapsed="false">
      <c r="A54" s="37" t="s">
        <v>131</v>
      </c>
      <c r="B54" s="18" t="s">
        <v>157</v>
      </c>
      <c r="C54" s="37" t="s">
        <v>455</v>
      </c>
      <c r="D54" s="38" t="s">
        <v>456</v>
      </c>
      <c r="E54" s="39" t="s">
        <v>508</v>
      </c>
    </row>
    <row r="55" customFormat="false" ht="18.75" hidden="false" customHeight="true" outlineLevel="0" collapsed="false">
      <c r="A55" s="37" t="s">
        <v>131</v>
      </c>
      <c r="B55" s="18" t="s">
        <v>158</v>
      </c>
      <c r="C55" s="37" t="s">
        <v>455</v>
      </c>
      <c r="D55" s="38" t="s">
        <v>456</v>
      </c>
      <c r="E55" s="39" t="s">
        <v>509</v>
      </c>
    </row>
    <row r="56" customFormat="false" ht="15" hidden="false" customHeight="true" outlineLevel="0" collapsed="false">
      <c r="A56" s="37" t="s">
        <v>131</v>
      </c>
      <c r="B56" s="18" t="s">
        <v>159</v>
      </c>
      <c r="C56" s="37" t="s">
        <v>455</v>
      </c>
      <c r="D56" s="38" t="s">
        <v>456</v>
      </c>
      <c r="E56" s="39" t="s">
        <v>510</v>
      </c>
    </row>
    <row r="57" customFormat="false" ht="15" hidden="false" customHeight="true" outlineLevel="0" collapsed="false">
      <c r="A57" s="37" t="s">
        <v>131</v>
      </c>
      <c r="B57" s="18" t="s">
        <v>160</v>
      </c>
      <c r="C57" s="37" t="s">
        <v>455</v>
      </c>
      <c r="D57" s="38" t="s">
        <v>456</v>
      </c>
      <c r="E57" s="39" t="s">
        <v>511</v>
      </c>
    </row>
    <row r="58" customFormat="false" ht="27.75" hidden="false" customHeight="true" outlineLevel="0" collapsed="false">
      <c r="A58" s="37" t="s">
        <v>131</v>
      </c>
      <c r="B58" s="18" t="s">
        <v>161</v>
      </c>
      <c r="C58" s="37" t="s">
        <v>455</v>
      </c>
      <c r="D58" s="40" t="s">
        <v>460</v>
      </c>
      <c r="E58" s="39" t="s">
        <v>512</v>
      </c>
    </row>
    <row r="59" customFormat="false" ht="15" hidden="false" customHeight="true" outlineLevel="0" collapsed="false">
      <c r="A59" s="16" t="s">
        <v>513</v>
      </c>
      <c r="B59" s="17"/>
      <c r="C59" s="17"/>
      <c r="D59" s="17"/>
      <c r="E59" s="17"/>
    </row>
    <row r="60" customFormat="false" ht="15" hidden="false" customHeight="true" outlineLevel="0" collapsed="false">
      <c r="A60" s="37" t="s">
        <v>131</v>
      </c>
      <c r="B60" s="18" t="s">
        <v>163</v>
      </c>
      <c r="C60" s="37" t="s">
        <v>455</v>
      </c>
      <c r="D60" s="38" t="s">
        <v>456</v>
      </c>
      <c r="E60" s="39" t="s">
        <v>514</v>
      </c>
    </row>
    <row r="61" customFormat="false" ht="15" hidden="false" customHeight="true" outlineLevel="0" collapsed="false">
      <c r="A61" s="37" t="s">
        <v>131</v>
      </c>
      <c r="B61" s="18" t="s">
        <v>164</v>
      </c>
      <c r="C61" s="37" t="s">
        <v>455</v>
      </c>
      <c r="D61" s="38" t="s">
        <v>456</v>
      </c>
      <c r="E61" s="39" t="s">
        <v>515</v>
      </c>
    </row>
    <row r="62" customFormat="false" ht="15" hidden="false" customHeight="true" outlineLevel="0" collapsed="false">
      <c r="A62" s="37" t="s">
        <v>131</v>
      </c>
      <c r="B62" s="18" t="s">
        <v>165</v>
      </c>
      <c r="C62" s="37" t="s">
        <v>455</v>
      </c>
      <c r="D62" s="38" t="s">
        <v>456</v>
      </c>
      <c r="E62" s="39" t="s">
        <v>516</v>
      </c>
    </row>
    <row r="63" customFormat="false" ht="15" hidden="false" customHeight="true" outlineLevel="0" collapsed="false">
      <c r="A63" s="37" t="s">
        <v>131</v>
      </c>
      <c r="B63" s="18" t="s">
        <v>166</v>
      </c>
      <c r="C63" s="37" t="s">
        <v>455</v>
      </c>
      <c r="D63" s="38" t="s">
        <v>456</v>
      </c>
      <c r="E63" s="39" t="s">
        <v>517</v>
      </c>
    </row>
    <row r="64" customFormat="false" ht="18.75" hidden="false" customHeight="true" outlineLevel="0" collapsed="false">
      <c r="A64" s="37" t="s">
        <v>131</v>
      </c>
      <c r="B64" s="18" t="s">
        <v>167</v>
      </c>
      <c r="C64" s="37" t="s">
        <v>455</v>
      </c>
      <c r="D64" s="40" t="s">
        <v>460</v>
      </c>
      <c r="E64" s="39" t="s">
        <v>518</v>
      </c>
    </row>
    <row r="65" customFormat="false" ht="15" hidden="false" customHeight="true" outlineLevel="0" collapsed="false">
      <c r="A65" s="16" t="s">
        <v>519</v>
      </c>
      <c r="B65" s="17"/>
      <c r="C65" s="17"/>
      <c r="D65" s="17"/>
      <c r="E65" s="17"/>
    </row>
    <row r="66" customFormat="false" ht="15" hidden="false" customHeight="true" outlineLevel="0" collapsed="false">
      <c r="A66" s="37" t="s">
        <v>131</v>
      </c>
      <c r="B66" s="18" t="s">
        <v>169</v>
      </c>
      <c r="C66" s="37" t="s">
        <v>455</v>
      </c>
      <c r="D66" s="38" t="s">
        <v>456</v>
      </c>
      <c r="E66" s="39" t="s">
        <v>520</v>
      </c>
    </row>
    <row r="67" customFormat="false" ht="15" hidden="false" customHeight="true" outlineLevel="0" collapsed="false">
      <c r="A67" s="37" t="s">
        <v>131</v>
      </c>
      <c r="B67" s="18" t="s">
        <v>170</v>
      </c>
      <c r="C67" s="37" t="s">
        <v>455</v>
      </c>
      <c r="D67" s="38" t="s">
        <v>456</v>
      </c>
      <c r="E67" s="39" t="s">
        <v>521</v>
      </c>
    </row>
    <row r="68" customFormat="false" ht="15" hidden="false" customHeight="true" outlineLevel="0" collapsed="false">
      <c r="A68" s="37" t="s">
        <v>131</v>
      </c>
      <c r="B68" s="18" t="s">
        <v>171</v>
      </c>
      <c r="C68" s="37" t="s">
        <v>455</v>
      </c>
      <c r="D68" s="38" t="s">
        <v>456</v>
      </c>
      <c r="E68" s="39" t="s">
        <v>522</v>
      </c>
    </row>
    <row r="69" customFormat="false" ht="15" hidden="false" customHeight="true" outlineLevel="0" collapsed="false">
      <c r="A69" s="37" t="s">
        <v>131</v>
      </c>
      <c r="B69" s="18" t="s">
        <v>172</v>
      </c>
      <c r="C69" s="37" t="s">
        <v>455</v>
      </c>
      <c r="D69" s="38" t="s">
        <v>456</v>
      </c>
      <c r="E69" s="39" t="s">
        <v>523</v>
      </c>
    </row>
    <row r="70" customFormat="false" ht="18.75" hidden="false" customHeight="true" outlineLevel="0" collapsed="false">
      <c r="A70" s="37" t="s">
        <v>131</v>
      </c>
      <c r="B70" s="18" t="s">
        <v>173</v>
      </c>
      <c r="C70" s="37" t="s">
        <v>455</v>
      </c>
      <c r="D70" s="38" t="s">
        <v>456</v>
      </c>
      <c r="E70" s="39" t="s">
        <v>524</v>
      </c>
    </row>
    <row r="71" customFormat="false" ht="15" hidden="false" customHeight="true" outlineLevel="0" collapsed="false">
      <c r="A71" s="37" t="s">
        <v>131</v>
      </c>
      <c r="B71" s="18" t="s">
        <v>174</v>
      </c>
      <c r="C71" s="37" t="s">
        <v>493</v>
      </c>
      <c r="D71" s="38" t="s">
        <v>456</v>
      </c>
      <c r="E71" s="39" t="s">
        <v>525</v>
      </c>
    </row>
    <row r="72" customFormat="false" ht="15" hidden="false" customHeight="true" outlineLevel="0" collapsed="false">
      <c r="A72" s="37" t="s">
        <v>131</v>
      </c>
      <c r="B72" s="18" t="s">
        <v>175</v>
      </c>
      <c r="C72" s="37" t="s">
        <v>455</v>
      </c>
      <c r="D72" s="38" t="s">
        <v>456</v>
      </c>
      <c r="E72" s="39" t="s">
        <v>526</v>
      </c>
    </row>
    <row r="73" customFormat="false" ht="27.75" hidden="false" customHeight="true" outlineLevel="0" collapsed="false">
      <c r="A73" s="37" t="s">
        <v>131</v>
      </c>
      <c r="B73" s="18" t="s">
        <v>176</v>
      </c>
      <c r="C73" s="37" t="s">
        <v>455</v>
      </c>
      <c r="D73" s="40" t="s">
        <v>460</v>
      </c>
      <c r="E73" s="39" t="s">
        <v>527</v>
      </c>
    </row>
    <row r="74" customFormat="false" ht="15" hidden="false" customHeight="true" outlineLevel="0" collapsed="false">
      <c r="A74" s="37" t="s">
        <v>131</v>
      </c>
      <c r="B74" s="18" t="s">
        <v>177</v>
      </c>
      <c r="C74" s="37" t="s">
        <v>455</v>
      </c>
      <c r="D74" s="40" t="s">
        <v>460</v>
      </c>
      <c r="E74" s="39" t="s">
        <v>528</v>
      </c>
    </row>
    <row r="75" customFormat="false" ht="15" hidden="false" customHeight="true" outlineLevel="0" collapsed="false">
      <c r="A75" s="16" t="s">
        <v>529</v>
      </c>
      <c r="B75" s="17"/>
      <c r="C75" s="17"/>
      <c r="D75" s="17"/>
      <c r="E75" s="17"/>
    </row>
    <row r="76" customFormat="false" ht="15" hidden="false" customHeight="true" outlineLevel="0" collapsed="false">
      <c r="A76" s="37" t="s">
        <v>131</v>
      </c>
      <c r="B76" s="18" t="s">
        <v>179</v>
      </c>
      <c r="C76" s="37" t="s">
        <v>455</v>
      </c>
      <c r="D76" s="38" t="s">
        <v>456</v>
      </c>
      <c r="E76" s="39" t="s">
        <v>530</v>
      </c>
    </row>
    <row r="77" customFormat="false" ht="15" hidden="false" customHeight="true" outlineLevel="0" collapsed="false">
      <c r="A77" s="37" t="s">
        <v>131</v>
      </c>
      <c r="B77" s="18" t="s">
        <v>180</v>
      </c>
      <c r="C77" s="37" t="s">
        <v>455</v>
      </c>
      <c r="D77" s="38" t="s">
        <v>456</v>
      </c>
      <c r="E77" s="39" t="s">
        <v>531</v>
      </c>
    </row>
    <row r="78" customFormat="false" ht="15" hidden="false" customHeight="true" outlineLevel="0" collapsed="false">
      <c r="A78" s="16" t="s">
        <v>532</v>
      </c>
      <c r="B78" s="17"/>
      <c r="C78" s="17"/>
      <c r="D78" s="17"/>
      <c r="E78" s="17"/>
    </row>
    <row r="79" customFormat="false" ht="15" hidden="false" customHeight="true" outlineLevel="0" collapsed="false">
      <c r="A79" s="37" t="s">
        <v>533</v>
      </c>
      <c r="B79" s="18" t="s">
        <v>125</v>
      </c>
      <c r="C79" s="37" t="s">
        <v>534</v>
      </c>
      <c r="D79" s="38" t="s">
        <v>456</v>
      </c>
      <c r="E79" s="39" t="s">
        <v>535</v>
      </c>
    </row>
    <row r="80" customFormat="false" ht="15" hidden="false" customHeight="true" outlineLevel="0" collapsed="false">
      <c r="A80" s="37" t="s">
        <v>533</v>
      </c>
      <c r="B80" s="18" t="s">
        <v>113</v>
      </c>
      <c r="C80" s="37" t="s">
        <v>534</v>
      </c>
      <c r="D80" s="38" t="s">
        <v>456</v>
      </c>
      <c r="E80" s="39" t="s">
        <v>536</v>
      </c>
    </row>
    <row r="81" customFormat="false" ht="15" hidden="false" customHeight="true" outlineLevel="0" collapsed="false">
      <c r="A81" s="37" t="s">
        <v>533</v>
      </c>
      <c r="B81" s="18" t="s">
        <v>184</v>
      </c>
      <c r="C81" s="37" t="s">
        <v>534</v>
      </c>
      <c r="D81" s="38" t="s">
        <v>456</v>
      </c>
      <c r="E81" s="39" t="s">
        <v>537</v>
      </c>
    </row>
    <row r="82" customFormat="false" ht="15" hidden="false" customHeight="true" outlineLevel="0" collapsed="false">
      <c r="A82" s="37" t="s">
        <v>533</v>
      </c>
      <c r="B82" s="18" t="s">
        <v>115</v>
      </c>
      <c r="C82" s="37" t="s">
        <v>534</v>
      </c>
      <c r="D82" s="38" t="s">
        <v>456</v>
      </c>
      <c r="E82" s="39" t="s">
        <v>538</v>
      </c>
    </row>
    <row r="83" customFormat="false" ht="15" hidden="false" customHeight="true" outlineLevel="0" collapsed="false">
      <c r="A83" s="37" t="s">
        <v>533</v>
      </c>
      <c r="B83" s="18" t="s">
        <v>114</v>
      </c>
      <c r="C83" s="37" t="s">
        <v>534</v>
      </c>
      <c r="D83" s="38" t="s">
        <v>456</v>
      </c>
      <c r="E83" s="39" t="s">
        <v>539</v>
      </c>
    </row>
    <row r="84" customFormat="false" ht="15" hidden="false" customHeight="true" outlineLevel="0" collapsed="false">
      <c r="A84" s="37" t="s">
        <v>533</v>
      </c>
      <c r="B84" s="18" t="s">
        <v>185</v>
      </c>
      <c r="C84" s="37" t="s">
        <v>534</v>
      </c>
      <c r="D84" s="38" t="s">
        <v>456</v>
      </c>
      <c r="E84" s="39" t="s">
        <v>540</v>
      </c>
    </row>
    <row r="85" customFormat="false" ht="15" hidden="false" customHeight="true" outlineLevel="0" collapsed="false">
      <c r="A85" s="37" t="s">
        <v>533</v>
      </c>
      <c r="B85" s="18" t="s">
        <v>186</v>
      </c>
      <c r="C85" s="37" t="s">
        <v>534</v>
      </c>
      <c r="D85" s="38" t="s">
        <v>456</v>
      </c>
      <c r="E85" s="39" t="s">
        <v>541</v>
      </c>
    </row>
    <row r="86" customFormat="false" ht="15" hidden="false" customHeight="true" outlineLevel="0" collapsed="false">
      <c r="A86" s="37" t="s">
        <v>533</v>
      </c>
      <c r="B86" s="18" t="s">
        <v>187</v>
      </c>
      <c r="C86" s="37" t="s">
        <v>534</v>
      </c>
      <c r="D86" s="38" t="s">
        <v>456</v>
      </c>
      <c r="E86" s="39" t="s">
        <v>542</v>
      </c>
    </row>
    <row r="87" customFormat="false" ht="15" hidden="false" customHeight="true" outlineLevel="0" collapsed="false">
      <c r="A87" s="37" t="s">
        <v>533</v>
      </c>
      <c r="B87" s="18" t="s">
        <v>188</v>
      </c>
      <c r="C87" s="37" t="s">
        <v>534</v>
      </c>
      <c r="D87" s="38" t="s">
        <v>456</v>
      </c>
      <c r="E87" s="39" t="s">
        <v>543</v>
      </c>
    </row>
    <row r="88" customFormat="false" ht="15" hidden="false" customHeight="true" outlineLevel="0" collapsed="false">
      <c r="A88" s="37" t="s">
        <v>533</v>
      </c>
      <c r="B88" s="18" t="s">
        <v>189</v>
      </c>
      <c r="C88" s="37" t="s">
        <v>534</v>
      </c>
      <c r="D88" s="38" t="s">
        <v>456</v>
      </c>
      <c r="E88" s="39" t="s">
        <v>544</v>
      </c>
    </row>
    <row r="89" customFormat="false" ht="18.75" hidden="false" customHeight="true" outlineLevel="0" collapsed="false">
      <c r="A89" s="37" t="s">
        <v>533</v>
      </c>
      <c r="B89" s="18" t="s">
        <v>190</v>
      </c>
      <c r="C89" s="37" t="s">
        <v>534</v>
      </c>
      <c r="D89" s="38" t="s">
        <v>456</v>
      </c>
      <c r="E89" s="39" t="s">
        <v>545</v>
      </c>
    </row>
    <row r="90" customFormat="false" ht="36.75" hidden="false" customHeight="true" outlineLevel="0" collapsed="false">
      <c r="A90" s="37" t="s">
        <v>533</v>
      </c>
      <c r="B90" s="18" t="s">
        <v>191</v>
      </c>
      <c r="C90" s="37" t="s">
        <v>534</v>
      </c>
      <c r="D90" s="40" t="s">
        <v>460</v>
      </c>
      <c r="E90" s="39" t="s">
        <v>546</v>
      </c>
    </row>
    <row r="91" customFormat="false" ht="15" hidden="false" customHeight="true" outlineLevel="0" collapsed="false">
      <c r="A91" s="16" t="s">
        <v>547</v>
      </c>
      <c r="B91" s="17"/>
      <c r="C91" s="17"/>
      <c r="D91" s="17"/>
      <c r="E91" s="17"/>
    </row>
    <row r="92" customFormat="false" ht="18.75" hidden="false" customHeight="true" outlineLevel="0" collapsed="false">
      <c r="A92" s="37" t="s">
        <v>533</v>
      </c>
      <c r="B92" s="18" t="s">
        <v>193</v>
      </c>
      <c r="C92" s="37" t="s">
        <v>534</v>
      </c>
      <c r="D92" s="38" t="s">
        <v>456</v>
      </c>
      <c r="E92" s="39" t="s">
        <v>548</v>
      </c>
    </row>
    <row r="93" customFormat="false" ht="15" hidden="false" customHeight="true" outlineLevel="0" collapsed="false">
      <c r="A93" s="37" t="s">
        <v>533</v>
      </c>
      <c r="B93" s="18" t="s">
        <v>194</v>
      </c>
      <c r="C93" s="37" t="s">
        <v>534</v>
      </c>
      <c r="D93" s="38" t="s">
        <v>456</v>
      </c>
      <c r="E93" s="39" t="s">
        <v>549</v>
      </c>
    </row>
    <row r="94" customFormat="false" ht="15" hidden="false" customHeight="true" outlineLevel="0" collapsed="false">
      <c r="A94" s="37" t="s">
        <v>533</v>
      </c>
      <c r="B94" s="18" t="s">
        <v>195</v>
      </c>
      <c r="C94" s="37" t="s">
        <v>534</v>
      </c>
      <c r="D94" s="38" t="s">
        <v>456</v>
      </c>
      <c r="E94" s="39" t="s">
        <v>550</v>
      </c>
    </row>
    <row r="95" customFormat="false" ht="18.75" hidden="false" customHeight="true" outlineLevel="0" collapsed="false">
      <c r="A95" s="37" t="s">
        <v>533</v>
      </c>
      <c r="B95" s="18" t="s">
        <v>196</v>
      </c>
      <c r="C95" s="37" t="s">
        <v>534</v>
      </c>
      <c r="D95" s="38" t="s">
        <v>456</v>
      </c>
      <c r="E95" s="39" t="s">
        <v>551</v>
      </c>
    </row>
    <row r="96" customFormat="false" ht="15" hidden="false" customHeight="true" outlineLevel="0" collapsed="false">
      <c r="A96" s="37" t="s">
        <v>533</v>
      </c>
      <c r="B96" s="18" t="s">
        <v>197</v>
      </c>
      <c r="C96" s="37" t="s">
        <v>534</v>
      </c>
      <c r="D96" s="38" t="s">
        <v>456</v>
      </c>
      <c r="E96" s="39" t="s">
        <v>552</v>
      </c>
    </row>
    <row r="97" customFormat="false" ht="18.75" hidden="false" customHeight="true" outlineLevel="0" collapsed="false">
      <c r="A97" s="37" t="s">
        <v>533</v>
      </c>
      <c r="B97" s="18" t="s">
        <v>198</v>
      </c>
      <c r="C97" s="37" t="s">
        <v>534</v>
      </c>
      <c r="D97" s="40" t="s">
        <v>460</v>
      </c>
      <c r="E97" s="39" t="s">
        <v>553</v>
      </c>
    </row>
    <row r="98" customFormat="false" ht="15" hidden="false" customHeight="true" outlineLevel="0" collapsed="false">
      <c r="A98" s="16" t="s">
        <v>554</v>
      </c>
      <c r="B98" s="17"/>
      <c r="C98" s="17"/>
      <c r="D98" s="17"/>
      <c r="E98" s="17"/>
    </row>
    <row r="99" customFormat="false" ht="15" hidden="false" customHeight="true" outlineLevel="0" collapsed="false">
      <c r="A99" s="37" t="s">
        <v>533</v>
      </c>
      <c r="B99" s="18" t="s">
        <v>200</v>
      </c>
      <c r="C99" s="37" t="s">
        <v>534</v>
      </c>
      <c r="D99" s="38" t="s">
        <v>456</v>
      </c>
      <c r="E99" s="39" t="s">
        <v>555</v>
      </c>
    </row>
    <row r="100" customFormat="false" ht="15" hidden="false" customHeight="true" outlineLevel="0" collapsed="false">
      <c r="A100" s="37" t="s">
        <v>533</v>
      </c>
      <c r="B100" s="18" t="s">
        <v>201</v>
      </c>
      <c r="C100" s="37" t="s">
        <v>534</v>
      </c>
      <c r="D100" s="38" t="s">
        <v>456</v>
      </c>
      <c r="E100" s="39" t="s">
        <v>556</v>
      </c>
    </row>
    <row r="101" customFormat="false" ht="15" hidden="false" customHeight="true" outlineLevel="0" collapsed="false">
      <c r="A101" s="37" t="s">
        <v>533</v>
      </c>
      <c r="B101" s="18" t="s">
        <v>202</v>
      </c>
      <c r="C101" s="37" t="s">
        <v>534</v>
      </c>
      <c r="D101" s="38" t="s">
        <v>456</v>
      </c>
      <c r="E101" s="39" t="s">
        <v>557</v>
      </c>
    </row>
    <row r="102" customFormat="false" ht="15" hidden="false" customHeight="true" outlineLevel="0" collapsed="false">
      <c r="A102" s="37" t="s">
        <v>533</v>
      </c>
      <c r="B102" s="18" t="s">
        <v>203</v>
      </c>
      <c r="C102" s="37" t="s">
        <v>534</v>
      </c>
      <c r="D102" s="38" t="s">
        <v>456</v>
      </c>
      <c r="E102" s="39" t="s">
        <v>558</v>
      </c>
    </row>
    <row r="103" customFormat="false" ht="15" hidden="false" customHeight="true" outlineLevel="0" collapsed="false">
      <c r="A103" s="37" t="s">
        <v>533</v>
      </c>
      <c r="B103" s="18" t="s">
        <v>204</v>
      </c>
      <c r="C103" s="37" t="s">
        <v>534</v>
      </c>
      <c r="D103" s="38" t="s">
        <v>456</v>
      </c>
      <c r="E103" s="39" t="s">
        <v>559</v>
      </c>
    </row>
    <row r="104" customFormat="false" ht="15" hidden="false" customHeight="true" outlineLevel="0" collapsed="false">
      <c r="A104" s="37" t="s">
        <v>533</v>
      </c>
      <c r="B104" s="18" t="s">
        <v>205</v>
      </c>
      <c r="C104" s="37" t="s">
        <v>534</v>
      </c>
      <c r="D104" s="38" t="s">
        <v>456</v>
      </c>
      <c r="E104" s="39" t="s">
        <v>560</v>
      </c>
    </row>
    <row r="105" customFormat="false" ht="18.75" hidden="false" customHeight="true" outlineLevel="0" collapsed="false">
      <c r="A105" s="37" t="s">
        <v>533</v>
      </c>
      <c r="B105" s="18" t="s">
        <v>206</v>
      </c>
      <c r="C105" s="37" t="s">
        <v>534</v>
      </c>
      <c r="D105" s="40" t="s">
        <v>460</v>
      </c>
      <c r="E105" s="39" t="s">
        <v>561</v>
      </c>
    </row>
    <row r="106" customFormat="false" ht="15" hidden="false" customHeight="true" outlineLevel="0" collapsed="false">
      <c r="A106" s="16" t="s">
        <v>562</v>
      </c>
      <c r="B106" s="17"/>
      <c r="C106" s="17"/>
      <c r="D106" s="17"/>
      <c r="E106" s="17"/>
    </row>
    <row r="107" customFormat="false" ht="15" hidden="false" customHeight="true" outlineLevel="0" collapsed="false">
      <c r="A107" s="37" t="s">
        <v>533</v>
      </c>
      <c r="B107" s="18" t="s">
        <v>208</v>
      </c>
      <c r="C107" s="37" t="s">
        <v>534</v>
      </c>
      <c r="D107" s="38" t="s">
        <v>456</v>
      </c>
      <c r="E107" s="39" t="s">
        <v>563</v>
      </c>
    </row>
    <row r="108" customFormat="false" ht="18.75" hidden="false" customHeight="true" outlineLevel="0" collapsed="false">
      <c r="A108" s="37" t="s">
        <v>533</v>
      </c>
      <c r="B108" s="18" t="s">
        <v>209</v>
      </c>
      <c r="C108" s="37" t="s">
        <v>534</v>
      </c>
      <c r="D108" s="40" t="s">
        <v>460</v>
      </c>
      <c r="E108" s="39" t="s">
        <v>564</v>
      </c>
    </row>
    <row r="109" customFormat="false" ht="15" hidden="false" customHeight="true" outlineLevel="0" collapsed="false">
      <c r="A109" s="37" t="s">
        <v>533</v>
      </c>
      <c r="B109" s="18" t="s">
        <v>210</v>
      </c>
      <c r="C109" s="37" t="s">
        <v>534</v>
      </c>
      <c r="D109" s="38" t="s">
        <v>456</v>
      </c>
      <c r="E109" s="39" t="s">
        <v>565</v>
      </c>
    </row>
    <row r="110" customFormat="false" ht="15" hidden="false" customHeight="true" outlineLevel="0" collapsed="false">
      <c r="A110" s="37" t="s">
        <v>533</v>
      </c>
      <c r="B110" s="18" t="s">
        <v>211</v>
      </c>
      <c r="C110" s="37" t="s">
        <v>534</v>
      </c>
      <c r="D110" s="40" t="s">
        <v>460</v>
      </c>
      <c r="E110" s="39" t="s">
        <v>566</v>
      </c>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2026-08-18T03:46:48Z</dcterms:created>
  <dc:creator>openpyxl</dc:creator>
  <dc:description/>
  <dc:language>en-US</dc:language>
  <cp:lastModifiedBy/>
  <dcterms:modified xsi:type="dcterms:W3CDTF">2026-08-18T03:47:30Z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